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28389E77-7640-9E18-AD5C-E98E2F4A8B83}"/>
  <workbookPr filterPrivacy="1" codeName="Ten_skoroszyt" defaultThemeVersion="124226"/>
  <xr:revisionPtr revIDLastSave="0" documentId="8_{6B832E87-4E50-4499-B84D-3F13C29279A5}" xr6:coauthVersionLast="47" xr6:coauthVersionMax="47" xr10:uidLastSave="{00000000-0000-0000-0000-000000000000}"/>
  <workbookProtection workbookAlgorithmName="SHA-512" workbookHashValue="H62m4HhNPUJOhCJRAb64W+zob1TuyRbdbgOx+fX246SFq6IuXAZPIE6IKCnkShm2YHBKb9+bZ6ud8ZjM4l57Ig==" workbookSaltValue="ZZZf7bhsbaX8QCPCM4wE1g==" workbookSpinCount="100000" lockStructure="1"/>
  <bookViews>
    <workbookView xWindow="-110" yWindow="-110" windowWidth="19420" windowHeight="10300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AD3318" i="16" s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AE3330" i="16" s="1"/>
  <c r="R3330" i="16"/>
  <c r="E3330" i="16"/>
  <c r="T3330" i="16"/>
  <c r="AE3318" i="16"/>
  <c r="W3318" i="16"/>
  <c r="O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Z3330" i="16" l="1"/>
  <c r="AB3330" i="16"/>
  <c r="M3330" i="16"/>
  <c r="V3330" i="16"/>
  <c r="AD3330" i="16"/>
  <c r="O3330" i="16"/>
  <c r="AA3330" i="16"/>
  <c r="W3330" i="16"/>
  <c r="L3330" i="16"/>
  <c r="X3337" i="16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AA3342" i="16" s="1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E3342" i="16"/>
  <c r="Y3342" i="16"/>
  <c r="Q3342" i="16"/>
  <c r="O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J201" i="16" a="1"/>
  <c r="J201" i="16" s="1"/>
  <c r="V3342" i="16" l="1"/>
  <c r="AD3342" i="16"/>
  <c r="W3342" i="16"/>
  <c r="B3341" i="16"/>
  <c r="U3342" i="16"/>
  <c r="AE3342" i="16"/>
  <c r="Z3342" i="16"/>
  <c r="R3342" i="16"/>
  <c r="D3353" i="16"/>
  <c r="P3361" i="16" s="1"/>
  <c r="AC3342" i="16"/>
  <c r="P3342" i="16"/>
  <c r="K3342" i="16"/>
  <c r="M3342" i="16"/>
  <c r="X3342" i="16"/>
  <c r="S3342" i="16"/>
  <c r="N3342" i="16"/>
  <c r="D3342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R3354" i="16"/>
  <c r="C293" i="20"/>
  <c r="J796" i="16" a="1"/>
  <c r="J796" i="16" s="1"/>
  <c r="I796" i="16"/>
  <c r="F292" i="20"/>
  <c r="M820" i="16"/>
  <c r="M294" i="20" s="1"/>
  <c r="N820" i="16"/>
  <c r="N294" i="20" s="1"/>
  <c r="L820" i="16"/>
  <c r="L294" i="20" s="1"/>
  <c r="D3365" i="16"/>
  <c r="J202" i="16" a="1"/>
  <c r="J202" i="16" s="1"/>
  <c r="B3353" i="16" l="1"/>
  <c r="O3354" i="16"/>
  <c r="Z3354" i="16"/>
  <c r="W3354" i="16"/>
  <c r="AE3354" i="16"/>
  <c r="T3354" i="16"/>
  <c r="R3361" i="16"/>
  <c r="P3354" i="16"/>
  <c r="M3354" i="16"/>
  <c r="N3361" i="16"/>
  <c r="K3354" i="16"/>
  <c r="Y3361" i="16"/>
  <c r="AB3354" i="16"/>
  <c r="Z3361" i="16"/>
  <c r="X3354" i="16"/>
  <c r="Y3354" i="16"/>
  <c r="U3354" i="16"/>
  <c r="AD3361" i="16"/>
  <c r="E3354" i="16"/>
  <c r="AC3354" i="16"/>
  <c r="X3361" i="16"/>
  <c r="L3361" i="16"/>
  <c r="V3361" i="16"/>
  <c r="AA3361" i="16"/>
  <c r="T3361" i="16"/>
  <c r="O3361" i="16"/>
  <c r="K3361" i="16"/>
  <c r="AB3361" i="16"/>
  <c r="W3361" i="16"/>
  <c r="Q3361" i="16"/>
  <c r="M3361" i="16"/>
  <c r="AE3361" i="16"/>
  <c r="S3354" i="16"/>
  <c r="N3354" i="16"/>
  <c r="F3355" i="16"/>
  <c r="D3354" i="16"/>
  <c r="AA3354" i="16"/>
  <c r="V3354" i="16"/>
  <c r="S3361" i="16"/>
  <c r="U3361" i="16"/>
  <c r="D3355" i="16"/>
  <c r="Q3354" i="16"/>
  <c r="L3354" i="16"/>
  <c r="AD3354" i="16"/>
  <c r="G3355" i="16"/>
  <c r="AC3361" i="16"/>
  <c r="X3373" i="16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F3451" i="16" s="1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17" i="18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B111" i="18" s="1"/>
  <c r="AC78" i="18"/>
  <c r="AD78" i="18"/>
  <c r="AE78" i="18"/>
  <c r="AE111" i="18" s="1"/>
  <c r="AB85" i="18"/>
  <c r="AC85" i="18"/>
  <c r="AD85" i="18"/>
  <c r="AE85" i="18"/>
  <c r="AB87" i="18"/>
  <c r="AC87" i="18"/>
  <c r="AD87" i="18"/>
  <c r="AE87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D111" i="18" l="1"/>
  <c r="AC111" i="18"/>
  <c r="X326" i="10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E470" i="20"/>
  <c r="D613" i="20"/>
  <c r="D868" i="20"/>
  <c r="D766" i="20"/>
  <c r="J433" i="16" l="1" a="1"/>
  <c r="J433" i="16" s="1"/>
  <c r="J166" i="20"/>
  <c r="I2333" i="16"/>
  <c r="D620" i="20"/>
  <c r="E477" i="20"/>
  <c r="D875" i="20"/>
  <c r="D773" i="20"/>
  <c r="J434" i="16" l="1" a="1"/>
  <c r="J434" i="16" s="1"/>
  <c r="J167" i="20"/>
  <c r="I2334" i="16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E491" i="20"/>
  <c r="D634" i="20"/>
  <c r="D889" i="20"/>
  <c r="J436" i="16" l="1" a="1"/>
  <c r="J436" i="16" s="1"/>
  <c r="J169" i="20"/>
  <c r="I2336" i="16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J2335" i="16" s="1"/>
  <c r="F2354" i="16"/>
  <c r="J2333" i="16" s="1"/>
  <c r="F2353" i="16"/>
  <c r="J2332" i="16" s="1"/>
  <c r="F2352" i="16"/>
  <c r="J2331" i="16" s="1"/>
  <c r="F2351" i="16"/>
  <c r="J2330" i="16" s="1"/>
  <c r="F2358" i="16"/>
  <c r="J2337" i="16" s="1"/>
  <c r="F2357" i="16"/>
  <c r="J2336" i="16" s="1"/>
  <c r="F2355" i="16"/>
  <c r="J2334" i="16" s="1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K62" i="25" s="1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L74" i="25"/>
  <c r="L13" i="25"/>
  <c r="L62" i="25" s="1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595" i="12" l="1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M62" i="25" s="1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N62" i="25" s="1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2216" i="16"/>
  <c r="N2670" i="16"/>
  <c r="K440" i="20"/>
  <c r="N82" i="25"/>
  <c r="M1303" i="20"/>
  <c r="M1316" i="20" s="1"/>
  <c r="N11" i="11"/>
  <c r="N11" i="12"/>
  <c r="K445" i="20"/>
  <c r="K446" i="20" s="1"/>
  <c r="K2284" i="16"/>
  <c r="M2383" i="16"/>
  <c r="O74" i="25"/>
  <c r="O13" i="25"/>
  <c r="O62" i="25" s="1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D2430" i="16" l="1"/>
  <c r="G2432" i="16" s="1"/>
  <c r="E437" i="20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P62" i="25" s="1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D1245" i="16" l="1"/>
  <c r="D1251" i="16"/>
  <c r="C1254" i="16" s="1"/>
  <c r="D459" i="20" s="1"/>
  <c r="C459" i="20" s="1"/>
  <c r="E458" i="20" s="1"/>
  <c r="D2437" i="16"/>
  <c r="E1246" i="16"/>
  <c r="G2435" i="16"/>
  <c r="O36" i="10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Q62" i="25" s="1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E2439" i="16"/>
  <c r="D1246" i="16"/>
  <c r="P1684" i="16"/>
  <c r="D2438" i="16"/>
  <c r="K1247" i="16"/>
  <c r="K1250" i="16" s="1"/>
  <c r="K253" i="16" s="1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L440" i="20" l="1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R62" i="25" s="1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K2178" i="16"/>
  <c r="K1248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N226" i="11" l="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S62" i="25" s="1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T62" i="25" s="1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62" i="25" s="1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62" i="25" s="1"/>
  <c r="V74" i="25"/>
  <c r="V85" i="25" s="1"/>
  <c r="V93" i="25" s="1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62" i="25" s="1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62" i="25" s="1"/>
  <c r="X215" i="10"/>
  <c r="X219" i="10"/>
  <c r="X262" i="10"/>
  <c r="X74" i="25"/>
  <c r="X85" i="25" s="1"/>
  <c r="X93" i="25" s="1"/>
  <c r="X2671" i="16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62" i="25" s="1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W1613" i="16"/>
  <c r="O2146" i="16"/>
  <c r="O2145" i="16"/>
  <c r="W1353" i="16"/>
  <c r="W1490" i="16"/>
  <c r="W945" i="16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X933" i="16" l="1"/>
  <c r="X945" i="16"/>
  <c r="S624" i="12"/>
  <c r="S172" i="10" s="1"/>
  <c r="K624" i="12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82" i="25"/>
  <c r="Y83" i="25"/>
  <c r="Z1740" i="16"/>
  <c r="Z13" i="25"/>
  <c r="Z62" i="25" s="1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Y951" i="16" s="1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9" i="16" s="1"/>
  <c r="Y932" i="16"/>
  <c r="Y933" i="16" s="1"/>
  <c r="W1947" i="12"/>
  <c r="W1905" i="12" s="1"/>
  <c r="Y1380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45" i="16" s="1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957" i="16" s="1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Y963" i="16" l="1"/>
  <c r="L316" i="10"/>
  <c r="Y257" i="20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62" i="25" s="1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2" i="16"/>
  <c r="Z963" i="16" s="1"/>
  <c r="Z144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0" i="16"/>
  <c r="Z951" i="16" s="1"/>
  <c r="Z540" i="20"/>
  <c r="Z541" i="20" s="1"/>
  <c r="Z1647" i="16"/>
  <c r="Z1503" i="16"/>
  <c r="Z938" i="16"/>
  <c r="Z939" i="16" s="1"/>
  <c r="Z1661" i="16"/>
  <c r="Z944" i="16"/>
  <c r="Z945" i="16" s="1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 s="1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62" i="25" s="1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957" i="16" s="1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963" i="16" s="1"/>
  <c r="AA1647" i="16"/>
  <c r="AA1661" i="16"/>
  <c r="AA1352" i="16"/>
  <c r="AA1619" i="16"/>
  <c r="AA1503" i="16"/>
  <c r="Z632" i="12"/>
  <c r="Z620" i="12" s="1"/>
  <c r="Z168" i="10" s="1"/>
  <c r="AA1463" i="16"/>
  <c r="AA950" i="16"/>
  <c r="AA951" i="16" s="1"/>
  <c r="Z1945" i="12"/>
  <c r="Z1903" i="12" s="1"/>
  <c r="Z631" i="12"/>
  <c r="Z619" i="12" s="1"/>
  <c r="Z167" i="10" s="1"/>
  <c r="AA1640" i="16"/>
  <c r="AA1345" i="16"/>
  <c r="AA1552" i="16"/>
  <c r="AA222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45" i="16" s="1"/>
  <c r="AA540" i="20"/>
  <c r="AA541" i="20" s="1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AA933" i="16" s="1"/>
  <c r="R699" i="20"/>
  <c r="S699" i="20" s="1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 s="1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A372" i="10"/>
  <c r="AA371" i="10" s="1"/>
  <c r="AB962" i="16"/>
  <c r="AB963" i="16" s="1"/>
  <c r="AC967" i="16"/>
  <c r="AB938" i="16"/>
  <c r="AB939" i="16" s="1"/>
  <c r="AB944" i="16"/>
  <c r="AB945" i="16" s="1"/>
  <c r="AB547" i="20"/>
  <c r="AB548" i="20" s="1"/>
  <c r="AB582" i="20"/>
  <c r="AB583" i="20" s="1"/>
  <c r="AB1517" i="16"/>
  <c r="AB956" i="16"/>
  <c r="AB957" i="16" s="1"/>
  <c r="AB397" i="20"/>
  <c r="AB540" i="20"/>
  <c r="AB541" i="20" s="1"/>
  <c r="AB1199" i="16"/>
  <c r="AB1503" i="16"/>
  <c r="AB575" i="20"/>
  <c r="AB554" i="20"/>
  <c r="AB555" i="20" s="1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A79" i="10"/>
  <c r="AA366" i="10" s="1"/>
  <c r="Z160" i="10"/>
  <c r="Z159" i="10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62" i="25" s="1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0" i="16"/>
  <c r="AB951" i="16" s="1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D1372" i="16"/>
  <c r="AD2197" i="16" s="1"/>
  <c r="AC2197" i="16"/>
  <c r="AD1191" i="16"/>
  <c r="AD2170" i="16" s="1"/>
  <c r="AC1192" i="16"/>
  <c r="AD931" i="16"/>
  <c r="AC932" i="16"/>
  <c r="AC933" i="16" s="1"/>
  <c r="AC453" i="20"/>
  <c r="AC439" i="20"/>
  <c r="AC561" i="20"/>
  <c r="AC562" i="20" s="1"/>
  <c r="AD431" i="20"/>
  <c r="AD433" i="20" s="1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957" i="16" s="1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C963" i="16" s="1"/>
  <c r="AD1544" i="16"/>
  <c r="AD2224" i="16" s="1"/>
  <c r="AD567" i="20"/>
  <c r="AC944" i="16"/>
  <c r="AC945" i="16" s="1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D595" i="20"/>
  <c r="AC968" i="16"/>
  <c r="AD1502" i="16"/>
  <c r="AB113" i="10"/>
  <c r="AB400" i="10" s="1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C939" i="16" s="1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C951" i="16" s="1"/>
  <c r="AB405" i="10"/>
  <c r="AC47" i="20"/>
  <c r="AC59" i="20"/>
  <c r="AC1256" i="20" s="1"/>
  <c r="AC1290" i="20" s="1"/>
  <c r="AC1303" i="20" s="1"/>
  <c r="AC1316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62" i="25" s="1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B46" i="18"/>
  <c r="AB56" i="18" s="1"/>
  <c r="AA245" i="11"/>
  <c r="AA160" i="10"/>
  <c r="AA159" i="10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1" i="10"/>
  <c r="AC11" i="20"/>
  <c r="AC11" i="18"/>
  <c r="AC11" i="16"/>
  <c r="AC11" i="11"/>
  <c r="AC11" i="12"/>
  <c r="AC1813" i="12"/>
  <c r="AC1882" i="12" s="1"/>
  <c r="AC1920" i="12" s="1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B16" i="18"/>
  <c r="AB26" i="18" s="1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212" i="1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560" i="16"/>
  <c r="D1891" i="16"/>
  <c r="D1892" i="16"/>
  <c r="D1557" i="16"/>
  <c r="D1893" i="16"/>
  <c r="D1558" i="16"/>
  <c r="D1890" i="16"/>
  <c r="D1559" i="16"/>
  <c r="D1561" i="16"/>
  <c r="D1894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3" i="16" s="1"/>
  <c r="AD938" i="16"/>
  <c r="AD939" i="16" s="1"/>
  <c r="AD950" i="16"/>
  <c r="AD951" i="16" s="1"/>
  <c r="AD980" i="16"/>
  <c r="AE1544" i="16"/>
  <c r="AE2224" i="16" s="1"/>
  <c r="AD981" i="16"/>
  <c r="AD2212" i="16"/>
  <c r="AD453" i="20"/>
  <c r="AD2233" i="16"/>
  <c r="AD1545" i="16"/>
  <c r="AD962" i="16"/>
  <c r="AD963" i="16" s="1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945" i="16" s="1"/>
  <c r="AD2192" i="16"/>
  <c r="AD397" i="20"/>
  <c r="AD1380" i="16"/>
  <c r="AD956" i="16"/>
  <c r="AD957" i="16" s="1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B108" i="18"/>
  <c r="AB109" i="18" s="1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C212" i="10"/>
  <c r="AD1126" i="12"/>
  <c r="AD1162" i="12" s="1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62" i="25" s="1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31" i="18"/>
  <c r="AC41" i="18" s="1"/>
  <c r="AC68" i="10" s="1"/>
  <c r="AC15" i="10"/>
  <c r="AE949" i="16"/>
  <c r="AB211" i="10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B99" i="18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D969" i="16" l="1"/>
  <c r="AC1214" i="16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E969" i="16" s="1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39" i="16" s="1"/>
  <c r="AE962" i="16"/>
  <c r="AE963" i="16" s="1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93" i="16"/>
  <c r="AE1192" i="16"/>
  <c r="AE981" i="16"/>
  <c r="AE980" i="16"/>
  <c r="AE1612" i="16"/>
  <c r="AE932" i="16"/>
  <c r="AE933" i="16" s="1"/>
  <c r="AE944" i="16"/>
  <c r="AE945" i="16" s="1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957" i="16" s="1"/>
  <c r="AE453" i="20"/>
  <c r="AE568" i="20"/>
  <c r="AE569" i="20" s="1"/>
  <c r="AD310" i="10"/>
  <c r="AD372" i="10"/>
  <c r="AD371" i="10" s="1"/>
  <c r="AE1510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B113" i="18"/>
  <c r="AB356" i="10" s="1"/>
  <c r="AB355" i="10" s="1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AE951" i="16" s="1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B122" i="18"/>
  <c r="AB375" i="10" s="1"/>
  <c r="AB374" i="10" s="1"/>
  <c r="AB118" i="18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B100" i="18"/>
  <c r="AB104" i="18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12" i="10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210" i="10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D975" i="16" l="1"/>
  <c r="AE241" i="20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C80" i="25"/>
  <c r="AC25" i="31" s="1"/>
  <c r="AC75" i="31"/>
  <c r="AA61" i="25"/>
  <c r="AA76" i="25" s="1"/>
  <c r="AA21" i="31" s="1"/>
  <c r="AD69" i="25"/>
  <c r="X19" i="25"/>
  <c r="AD80" i="25"/>
  <c r="AD25" i="31" s="1"/>
  <c r="AD75" i="31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7" i="18"/>
  <c r="AD118" i="18" s="1"/>
  <c r="AD112" i="10"/>
  <c r="AD108" i="18"/>
  <c r="AD109" i="18" s="1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E232" i="10"/>
  <c r="AE231" i="10" s="1"/>
  <c r="AE248" i="10" s="1"/>
  <c r="AD31" i="25"/>
  <c r="AD35" i="25"/>
  <c r="AD211" i="10"/>
  <c r="AD247" i="10" s="1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212" i="10"/>
  <c r="AC118" i="18"/>
  <c r="AC122" i="18"/>
  <c r="AC375" i="10" s="1"/>
  <c r="AC374" i="10" s="1"/>
  <c r="AC391" i="10" s="1"/>
  <c r="AD246" i="10"/>
  <c r="AE15" i="10"/>
  <c r="AE159" i="11"/>
  <c r="AE241" i="11" s="1"/>
  <c r="AE160" i="10" s="1"/>
  <c r="AA19" i="25"/>
  <c r="AC19" i="25"/>
  <c r="AE92" i="18"/>
  <c r="AE93" i="18" s="1"/>
  <c r="AE210" i="10"/>
  <c r="AE246" i="10" s="1"/>
  <c r="AC104" i="10"/>
  <c r="AC82" i="10"/>
  <c r="AE323" i="10"/>
  <c r="AC109" i="18"/>
  <c r="AC113" i="18"/>
  <c r="AB31" i="25"/>
  <c r="AB1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36" i="20"/>
  <c r="T836" i="20" s="1"/>
  <c r="AC159" i="10"/>
  <c r="AC304" i="10"/>
  <c r="AC303" i="10" s="1"/>
  <c r="AE23" i="25"/>
  <c r="AE198" i="11"/>
  <c r="AE244" i="11" s="1"/>
  <c r="AA23" i="25"/>
  <c r="AE38" i="18"/>
  <c r="AE31" i="18"/>
  <c r="AE41" i="18" s="1"/>
  <c r="AE68" i="10" s="1"/>
  <c r="AE1474" i="12"/>
  <c r="AE1639" i="12" s="1"/>
  <c r="AC1950" i="12"/>
  <c r="AC624" i="12"/>
  <c r="AD172" i="10" s="1"/>
  <c r="AC60" i="18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975" i="16" s="1"/>
  <c r="AE2222" i="16"/>
  <c r="AE1531" i="16"/>
  <c r="L1591" i="16"/>
  <c r="M1591" i="16" s="1"/>
  <c r="L1570" i="16"/>
  <c r="L2226" i="16" s="1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I698" i="16" l="1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C10" i="30"/>
  <c r="AD10" i="30"/>
  <c r="AA6" i="30"/>
  <c r="AA71" i="31"/>
  <c r="Y78" i="18"/>
  <c r="Y75" i="18" s="1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AE80" i="25"/>
  <c r="AE25" i="31" s="1"/>
  <c r="AE75" i="31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D122" i="18"/>
  <c r="AD375" i="10" s="1"/>
  <c r="AD374" i="10" s="1"/>
  <c r="AD391" i="10" s="1"/>
  <c r="AE1937" i="12"/>
  <c r="AE1940" i="12" s="1"/>
  <c r="AD47" i="25"/>
  <c r="AC47" i="25"/>
  <c r="AE1948" i="12"/>
  <c r="AE1906" i="12" s="1"/>
  <c r="AD113" i="18"/>
  <c r="AD356" i="10" s="1"/>
  <c r="AD355" i="10" s="1"/>
  <c r="O2252" i="16"/>
  <c r="U836" i="20"/>
  <c r="S837" i="20"/>
  <c r="T837" i="20" s="1"/>
  <c r="T838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AD304" i="10"/>
  <c r="AD303" i="10" s="1"/>
  <c r="AE118" i="10"/>
  <c r="AE82" i="10"/>
  <c r="AD1950" i="12"/>
  <c r="AD624" i="12"/>
  <c r="AE172" i="10" s="1"/>
  <c r="AE67" i="10"/>
  <c r="AE103" i="10" s="1"/>
  <c r="AE146" i="10"/>
  <c r="AE304" i="10"/>
  <c r="AD354" i="10"/>
  <c r="AC51" i="25"/>
  <c r="AC75" i="25" s="1"/>
  <c r="AC20" i="31" s="1"/>
  <c r="AC290" i="10"/>
  <c r="AE211" i="10"/>
  <c r="AE247" i="10" s="1"/>
  <c r="AD316" i="10"/>
  <c r="AE108" i="18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Z489" i="20" l="1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E10" i="30"/>
  <c r="AD6" i="30"/>
  <c r="AD71" i="31"/>
  <c r="AC6" i="30"/>
  <c r="AC71" i="31"/>
  <c r="Z78" i="18"/>
  <c r="Z75" i="18" s="1"/>
  <c r="Z80" i="18" s="1"/>
  <c r="Z212" i="10" s="1"/>
  <c r="W941" i="20"/>
  <c r="AD631" i="20"/>
  <c r="AD432" i="10"/>
  <c r="AD125" i="18"/>
  <c r="AD126" i="18" s="1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290" i="10"/>
  <c r="AE159" i="10"/>
  <c r="AE61" i="25"/>
  <c r="AE76" i="25" s="1"/>
  <c r="AE21" i="31" s="1"/>
  <c r="AE316" i="10"/>
  <c r="AC126" i="18"/>
  <c r="AD389" i="10"/>
  <c r="AE354" i="10"/>
  <c r="AE389" i="10" s="1"/>
  <c r="AC355" i="10"/>
  <c r="AC390" i="10" s="1"/>
  <c r="AC432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S936" i="20" l="1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D390" i="10"/>
  <c r="AE125" i="18"/>
  <c r="AE126" i="18" s="1"/>
  <c r="AE432" i="10"/>
  <c r="AE355" i="10"/>
  <c r="AE390" i="10" s="1"/>
  <c r="AE51" i="25"/>
  <c r="AE75" i="25" s="1"/>
  <c r="AE290" i="10"/>
  <c r="AA78" i="18"/>
  <c r="AA75" i="18" s="1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T936" i="20" l="1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U936" i="20" l="1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Y936" i="20" l="1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AE87" i="25" s="1"/>
  <c r="AE89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AD82" i="31" s="1"/>
  <c r="AD84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AC82" i="31" s="1"/>
  <c r="AC84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E82" i="31" s="1"/>
  <c r="AE84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7" i="25"/>
  <c r="AC89" i="25" s="1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AD87" i="25"/>
  <c r="AD89" i="25" s="1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V1932" i="16" l="1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W1932" i="16" l="1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Y1931" i="16" l="1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Z2277" i="16" l="1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Y49" i="18"/>
  <c r="Y19" i="18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A1932" i="16" l="1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E145" i="10"/>
  <c r="AE147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B2277" i="16" l="1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145" i="10"/>
  <c r="Y102" i="10"/>
  <c r="AC2272" i="16"/>
  <c r="AD1884" i="16"/>
  <c r="AE2276" i="16"/>
  <c r="AE1925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E2277" i="16" l="1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87" i="10"/>
  <c r="Z145" i="10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W1265" i="20" l="1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87" i="10"/>
  <c r="AB104" i="10" s="1"/>
  <c r="AA147" i="10"/>
  <c r="AA102" i="10"/>
  <c r="AE1885" i="16"/>
  <c r="AE2272" i="16"/>
  <c r="AA47" i="18"/>
  <c r="Z17" i="18"/>
  <c r="C124" i="10"/>
  <c r="D118" i="10" s="1"/>
  <c r="D112" i="10" s="1"/>
  <c r="C120" i="10"/>
  <c r="D105" i="10"/>
  <c r="D99" i="10" s="1"/>
  <c r="X1265" i="20" l="1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K319" i="20" s="1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319" i="20" s="1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319" i="20" s="1"/>
  <c r="R1171" i="12"/>
  <c r="Q1178" i="12"/>
  <c r="P360" i="10" l="1"/>
  <c r="O216" i="10"/>
  <c r="O360" i="10" s="1"/>
  <c r="P929" i="12"/>
  <c r="O937" i="12"/>
  <c r="N1418" i="12"/>
  <c r="N319" i="20" s="1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AE90" i="31" s="1"/>
  <c r="AE92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Z29" i="10" s="1"/>
  <c r="Y304" i="10"/>
  <c r="Y303" i="10" s="1"/>
  <c r="Y15" i="10"/>
  <c r="Y29" i="10" s="1"/>
  <c r="AB304" i="10"/>
  <c r="AB303" i="10" s="1"/>
  <c r="AB15" i="10"/>
  <c r="AA304" i="10"/>
  <c r="AA303" i="10" s="1"/>
  <c r="AA15" i="10"/>
  <c r="AA29" i="10" s="1"/>
  <c r="V304" i="10"/>
  <c r="V303" i="10" s="1"/>
  <c r="V29" i="10"/>
  <c r="V130" i="10" s="1"/>
  <c r="L304" i="10"/>
  <c r="L303" i="10" s="1"/>
  <c r="L34" i="18"/>
  <c r="L39" i="18" s="1"/>
  <c r="Y32" i="18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146" i="10" l="1"/>
  <c r="AB29" i="10"/>
  <c r="AB432" i="10"/>
  <c r="Y33" i="10"/>
  <c r="Y151" i="10" s="1"/>
  <c r="Y130" i="10"/>
  <c r="AA33" i="10"/>
  <c r="AA151" i="10" s="1"/>
  <c r="AA130" i="10"/>
  <c r="Z33" i="10"/>
  <c r="Z151" i="10" s="1"/>
  <c r="Z130" i="10"/>
  <c r="V33" i="10"/>
  <c r="V151" i="10" s="1"/>
  <c r="Y34" i="18"/>
  <c r="Y39" i="18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AA32" i="18"/>
  <c r="AA34" i="18"/>
  <c r="Q34" i="18"/>
  <c r="Q29" i="10"/>
  <c r="T29" i="10"/>
  <c r="T34" i="18"/>
  <c r="P34" i="18"/>
  <c r="P29" i="10"/>
  <c r="Z32" i="18"/>
  <c r="Z34" i="18"/>
  <c r="U34" i="18"/>
  <c r="U29" i="10"/>
  <c r="O34" i="18"/>
  <c r="O29" i="10"/>
  <c r="AB33" i="10" l="1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AD90" i="31" s="1"/>
  <c r="AD92" i="31" s="1"/>
  <c r="N24" i="31"/>
  <c r="N74" i="31" s="1"/>
  <c r="K24" i="31"/>
  <c r="K74" i="31" s="1"/>
  <c r="AC24" i="31"/>
  <c r="AC74" i="31" s="1"/>
  <c r="AC90" i="31" s="1"/>
  <c r="AC92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6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B369" i="10" s="1"/>
  <c r="AC1263" i="20"/>
  <c r="AC1260" i="20" s="1"/>
  <c r="AC317" i="20"/>
  <c r="AC320" i="20" s="1"/>
  <c r="AC236" i="10" s="1"/>
  <c r="AC235" i="10" s="1"/>
  <c r="AC226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369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AC369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D226" i="10" s="1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AE369" i="10" s="1"/>
  <c r="AE226" i="10" l="1"/>
  <c r="K82" i="3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AD95" i="25"/>
  <c r="AD97" i="25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5" i="25"/>
  <c r="AE97" i="25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5" i="25"/>
  <c r="AC97" i="25" s="1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173" i="10" s="1"/>
  <c r="AA54" i="25"/>
  <c r="AA309" i="10"/>
  <c r="Z309" i="10"/>
  <c r="Z245" i="10"/>
  <c r="Z54" i="25"/>
  <c r="Z164" i="10"/>
  <c r="Z173" i="10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173" i="10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Y1912" i="16" l="1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Y177" i="10"/>
  <c r="Y295" i="10" s="1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Z1912" i="16" l="1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291" i="10"/>
  <c r="AB289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X345" i="10" l="1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B431" i="10"/>
  <c r="AB433" i="10"/>
  <c r="AC173" i="10"/>
  <c r="Y69" i="18"/>
  <c r="AC289" i="10"/>
  <c r="AC291" i="10"/>
  <c r="Y87" i="18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1912" i="16" l="1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D289" i="10"/>
  <c r="Z69" i="18"/>
  <c r="Z87" i="18"/>
  <c r="AD291" i="10"/>
  <c r="AB1897" i="16"/>
  <c r="AB465" i="16" s="1"/>
  <c r="AC1904" i="16"/>
  <c r="AE245" i="10"/>
  <c r="AE54" i="25"/>
  <c r="AE309" i="10"/>
  <c r="AE164" i="10"/>
  <c r="AA201" i="10" l="1"/>
  <c r="AA198" i="10" s="1"/>
  <c r="AA197" i="10" s="1"/>
  <c r="AA191" i="10" s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AC431" i="10"/>
  <c r="AC433" i="10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Z102" i="18"/>
  <c r="Z66" i="18"/>
  <c r="Z71" i="18" s="1"/>
  <c r="AD317" i="10"/>
  <c r="AD431" i="10"/>
  <c r="AD433" i="10"/>
  <c r="N85" i="22"/>
  <c r="N87" i="22" s="1"/>
  <c r="Z84" i="18"/>
  <c r="Z89" i="18" s="1"/>
  <c r="Z120" i="18"/>
  <c r="M214" i="10"/>
  <c r="N266" i="10"/>
  <c r="AE173" i="10"/>
  <c r="AA69" i="18"/>
  <c r="AE291" i="10"/>
  <c r="AA87" i="18"/>
  <c r="AE289" i="10"/>
  <c r="AD274" i="10"/>
  <c r="AD177" i="10"/>
  <c r="AE388" i="10"/>
  <c r="AE308" i="10"/>
  <c r="AC1897" i="16"/>
  <c r="AC465" i="16" s="1"/>
  <c r="AD1904" i="16"/>
  <c r="AE53" i="25"/>
  <c r="AE77" i="25"/>
  <c r="AE7" i="30" s="1"/>
  <c r="AA345" i="10" l="1"/>
  <c r="AA342" i="10" s="1"/>
  <c r="AA341" i="10" s="1"/>
  <c r="AA335" i="10" s="1"/>
  <c r="AB201" i="10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433" i="10"/>
  <c r="AE43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B198" i="10" l="1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C345" i="10" l="1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D198" i="10" l="1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A126" i="18" l="1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l="1"/>
  <c r="K136" i="10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79" i="10" s="1"/>
  <c r="Z294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79" i="10" s="1"/>
  <c r="AA294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 s="1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Y423" i="10"/>
  <c r="Y94" i="10"/>
  <c r="Y135" i="10" s="1"/>
  <c r="Y136" i="10"/>
  <c r="Z27" i="22"/>
  <c r="Y69" i="10"/>
  <c r="Y353" i="10"/>
  <c r="Y411" i="10"/>
  <c r="Y410" i="10"/>
  <c r="Y137" i="10" l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Y141" i="10"/>
  <c r="Y73" i="10"/>
  <c r="Y142" i="10"/>
  <c r="Y382" i="10"/>
  <c r="Y418" i="10"/>
  <c r="Y383" i="10"/>
  <c r="Z417" i="10" l="1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Z141" i="22"/>
  <c r="AA367" i="10"/>
  <c r="Z70" i="10"/>
  <c r="AA27" i="22" s="1"/>
  <c r="AA29" i="22" s="1"/>
  <c r="AA105" i="11" s="1"/>
  <c r="AA110" i="11" s="1"/>
  <c r="AA121" i="11" s="1"/>
  <c r="AA34" i="10" s="1"/>
  <c r="AA122" i="10"/>
  <c r="AA21" i="22"/>
  <c r="AA23" i="22" s="1"/>
  <c r="Z76" i="10"/>
  <c r="AA37" i="10" l="1"/>
  <c r="AA39" i="10" s="1"/>
  <c r="AA40" i="10" s="1"/>
  <c r="AA42" i="10" s="1"/>
  <c r="AA322" i="10"/>
  <c r="AA325" i="10" s="1"/>
  <c r="AA327" i="10" s="1"/>
  <c r="AA328" i="10" s="1"/>
  <c r="AA330" i="10" s="1"/>
  <c r="Z411" i="10"/>
  <c r="Z410" i="10"/>
  <c r="Z427" i="10"/>
  <c r="Z428" i="10"/>
  <c r="Z361" i="10"/>
  <c r="AA79" i="22"/>
  <c r="Z69" i="10"/>
  <c r="Z136" i="10"/>
  <c r="Z94" i="10"/>
  <c r="Z135" i="10" s="1"/>
  <c r="Z150" i="10"/>
  <c r="Z421" i="10"/>
  <c r="Z423" i="10"/>
  <c r="AA80" i="10"/>
  <c r="AA368" i="10" l="1"/>
  <c r="AA364" i="10" s="1"/>
  <c r="AA417" i="10"/>
  <c r="AA497" i="10"/>
  <c r="AB500" i="10" s="1"/>
  <c r="AB367" i="10" s="1"/>
  <c r="AA424" i="10"/>
  <c r="AA387" i="10"/>
  <c r="AA386" i="10" s="1"/>
  <c r="AA407" i="10" s="1"/>
  <c r="AA409" i="10" s="1"/>
  <c r="AA138" i="10"/>
  <c r="AA100" i="10"/>
  <c r="AA99" i="10" s="1"/>
  <c r="AA121" i="10" s="1"/>
  <c r="AA123" i="10" s="1"/>
  <c r="AA81" i="10"/>
  <c r="AB21" i="22" s="1"/>
  <c r="AB23" i="22" s="1"/>
  <c r="AB80" i="10" s="1"/>
  <c r="AA131" i="10"/>
  <c r="Z383" i="10"/>
  <c r="Z418" i="10"/>
  <c r="Z137" i="10"/>
  <c r="Z382" i="10"/>
  <c r="Z65" i="10"/>
  <c r="Z124" i="10"/>
  <c r="Z125" i="10"/>
  <c r="AA76" i="10" l="1"/>
  <c r="AA136" i="10" s="1"/>
  <c r="AB122" i="10"/>
  <c r="AA70" i="10"/>
  <c r="AA358" i="10"/>
  <c r="AA357" i="10" s="1"/>
  <c r="AA353" i="10" s="1"/>
  <c r="AA141" i="22"/>
  <c r="AB408" i="10"/>
  <c r="AA150" i="10"/>
  <c r="AA422" i="10"/>
  <c r="AA436" i="10"/>
  <c r="AA381" i="10"/>
  <c r="Z141" i="10"/>
  <c r="Z73" i="10"/>
  <c r="Z142" i="10"/>
  <c r="AA94" i="10" l="1"/>
  <c r="AA410" i="10"/>
  <c r="AA361" i="10"/>
  <c r="AA427" i="10"/>
  <c r="AA428" i="10"/>
  <c r="AA421" i="10"/>
  <c r="AA423" i="10"/>
  <c r="AB27" i="22"/>
  <c r="AB29" i="22" s="1"/>
  <c r="AB105" i="11" s="1"/>
  <c r="AB110" i="11" s="1"/>
  <c r="AB121" i="11" s="1"/>
  <c r="AB34" i="10" s="1"/>
  <c r="AB79" i="22"/>
  <c r="AA69" i="10"/>
  <c r="AA411" i="10"/>
  <c r="Z96" i="10"/>
  <c r="Z132" i="10"/>
  <c r="Z95" i="10"/>
  <c r="AA135" i="10" l="1"/>
  <c r="AA137" i="10"/>
  <c r="AA65" i="10"/>
  <c r="AA125" i="10"/>
  <c r="AA124" i="10"/>
  <c r="AB37" i="10"/>
  <c r="AB39" i="10" s="1"/>
  <c r="AB40" i="10" s="1"/>
  <c r="AB42" i="10" s="1"/>
  <c r="AB322" i="10"/>
  <c r="AB325" i="10" s="1"/>
  <c r="AB327" i="10" s="1"/>
  <c r="AB328" i="10" s="1"/>
  <c r="AB330" i="10" s="1"/>
  <c r="AA382" i="10"/>
  <c r="AA383" i="10"/>
  <c r="AA418" i="10"/>
  <c r="AB387" i="10" l="1"/>
  <c r="AB386" i="10" s="1"/>
  <c r="AB407" i="10" s="1"/>
  <c r="AB409" i="10" s="1"/>
  <c r="AB417" i="10"/>
  <c r="AB424" i="10"/>
  <c r="AB497" i="10"/>
  <c r="AC500" i="10" s="1"/>
  <c r="AC367" i="10" s="1"/>
  <c r="AB368" i="10"/>
  <c r="AB364" i="10" s="1"/>
  <c r="AB81" i="10"/>
  <c r="AB100" i="10"/>
  <c r="AB99" i="10" s="1"/>
  <c r="AB121" i="10" s="1"/>
  <c r="AB123" i="10" s="1"/>
  <c r="AB138" i="10"/>
  <c r="AB131" i="10"/>
  <c r="AA141" i="10"/>
  <c r="AA142" i="10"/>
  <c r="AA73" i="10"/>
  <c r="AB70" i="10" l="1"/>
  <c r="AC122" i="10"/>
  <c r="AC21" i="22"/>
  <c r="AC23" i="22" s="1"/>
  <c r="AB76" i="10"/>
  <c r="AB381" i="10"/>
  <c r="AB436" i="10"/>
  <c r="AB422" i="10"/>
  <c r="AA95" i="10"/>
  <c r="AA96" i="10"/>
  <c r="AA132" i="10"/>
  <c r="AB358" i="10"/>
  <c r="AB357" i="10" s="1"/>
  <c r="AB353" i="10" s="1"/>
  <c r="AC408" i="10"/>
  <c r="AB141" i="22"/>
  <c r="AB423" i="10" l="1"/>
  <c r="AC80" i="10"/>
  <c r="AB411" i="10"/>
  <c r="AB410" i="10"/>
  <c r="AB361" i="10"/>
  <c r="AB428" i="10"/>
  <c r="AB427" i="10"/>
  <c r="AB136" i="10"/>
  <c r="AB150" i="10"/>
  <c r="AB94" i="10"/>
  <c r="AB137" i="10" s="1"/>
  <c r="AB421" i="10"/>
  <c r="AC27" i="22"/>
  <c r="AC29" i="22" s="1"/>
  <c r="AC105" i="11" s="1"/>
  <c r="AC110" i="11" s="1"/>
  <c r="AC121" i="11" s="1"/>
  <c r="AC34" i="10" s="1"/>
  <c r="AC79" i="22"/>
  <c r="AB69" i="10"/>
  <c r="AB135" i="10" l="1"/>
  <c r="AC37" i="10"/>
  <c r="AC39" i="10" s="1"/>
  <c r="AC40" i="10" s="1"/>
  <c r="AC42" i="10" s="1"/>
  <c r="AC322" i="10"/>
  <c r="AC325" i="10" s="1"/>
  <c r="AC327" i="10" s="1"/>
  <c r="AC328" i="10" s="1"/>
  <c r="AC330" i="10" s="1"/>
  <c r="AB383" i="10"/>
  <c r="AB418" i="10"/>
  <c r="AB382" i="10"/>
  <c r="AB65" i="10"/>
  <c r="AB125" i="10"/>
  <c r="AB124" i="10"/>
  <c r="AB73" i="10" l="1"/>
  <c r="AB142" i="10"/>
  <c r="AB141" i="10"/>
  <c r="AC368" i="10"/>
  <c r="AC364" i="10" s="1"/>
  <c r="AC417" i="10"/>
  <c r="AC497" i="10"/>
  <c r="AD500" i="10" s="1"/>
  <c r="AD367" i="10" s="1"/>
  <c r="AC424" i="10"/>
  <c r="AC387" i="10"/>
  <c r="AC386" i="10" s="1"/>
  <c r="AC407" i="10" s="1"/>
  <c r="AC409" i="10" s="1"/>
  <c r="AC81" i="10"/>
  <c r="AC100" i="10"/>
  <c r="AC99" i="10" s="1"/>
  <c r="AC121" i="10" s="1"/>
  <c r="AC123" i="10" s="1"/>
  <c r="AC138" i="10"/>
  <c r="AC131" i="10"/>
  <c r="AC358" i="10" l="1"/>
  <c r="AC357" i="10" s="1"/>
  <c r="AC353" i="10" s="1"/>
  <c r="AD408" i="10"/>
  <c r="AC141" i="22"/>
  <c r="AC422" i="10"/>
  <c r="AC381" i="10"/>
  <c r="AC436" i="10"/>
  <c r="AD122" i="10"/>
  <c r="AC70" i="10"/>
  <c r="AD21" i="22"/>
  <c r="AD23" i="22" s="1"/>
  <c r="AD80" i="10" s="1"/>
  <c r="AC76" i="10"/>
  <c r="AB132" i="10"/>
  <c r="AB96" i="10"/>
  <c r="AB95" i="10"/>
  <c r="AC411" i="10" l="1"/>
  <c r="AC410" i="10"/>
  <c r="AC136" i="10"/>
  <c r="AC94" i="10"/>
  <c r="AC150" i="10"/>
  <c r="AC423" i="10"/>
  <c r="AC69" i="10"/>
  <c r="AD27" i="22"/>
  <c r="AD29" i="22" s="1"/>
  <c r="AD105" i="11" s="1"/>
  <c r="AD110" i="11" s="1"/>
  <c r="AD121" i="11" s="1"/>
  <c r="AD34" i="10" s="1"/>
  <c r="AD79" i="22"/>
  <c r="AC421" i="10"/>
  <c r="AC428" i="10"/>
  <c r="AC427" i="10"/>
  <c r="AC361" i="10"/>
  <c r="AC382" i="10" s="1"/>
  <c r="AD37" i="10" l="1"/>
  <c r="AD39" i="10" s="1"/>
  <c r="AD40" i="10" s="1"/>
  <c r="AD42" i="10" s="1"/>
  <c r="AD322" i="10"/>
  <c r="AD325" i="10" s="1"/>
  <c r="AD327" i="10" s="1"/>
  <c r="AD328" i="10" s="1"/>
  <c r="AD330" i="10" s="1"/>
  <c r="AC65" i="10"/>
  <c r="AC125" i="10"/>
  <c r="AC124" i="10"/>
  <c r="AC383" i="10"/>
  <c r="AC418" i="10"/>
  <c r="AC135" i="10"/>
  <c r="AC137" i="10"/>
  <c r="AD424" i="10" l="1"/>
  <c r="AD497" i="10"/>
  <c r="AE500" i="10" s="1"/>
  <c r="AE367" i="10" s="1"/>
  <c r="AD368" i="10"/>
  <c r="AD364" i="10" s="1"/>
  <c r="AD417" i="10"/>
  <c r="AD387" i="10"/>
  <c r="AD386" i="10" s="1"/>
  <c r="AD407" i="10" s="1"/>
  <c r="AD409" i="10" s="1"/>
  <c r="AC142" i="10"/>
  <c r="AC73" i="10"/>
  <c r="AC141" i="10"/>
  <c r="AD100" i="10"/>
  <c r="AD99" i="10" s="1"/>
  <c r="AD121" i="10" s="1"/>
  <c r="AD123" i="10" s="1"/>
  <c r="AD138" i="10"/>
  <c r="AD131" i="10"/>
  <c r="AD81" i="10"/>
  <c r="AC96" i="10" l="1"/>
  <c r="AC132" i="10"/>
  <c r="AC95" i="10"/>
  <c r="AE21" i="22"/>
  <c r="AE23" i="22" s="1"/>
  <c r="AE80" i="10" s="1"/>
  <c r="AD76" i="10"/>
  <c r="AD141" i="22"/>
  <c r="AE408" i="10"/>
  <c r="AD358" i="10"/>
  <c r="AD357" i="10" s="1"/>
  <c r="AD353" i="10" s="1"/>
  <c r="AD436" i="10"/>
  <c r="AD381" i="10"/>
  <c r="AD421" i="10" s="1"/>
  <c r="AD422" i="10"/>
  <c r="AD70" i="10"/>
  <c r="AE122" i="10"/>
  <c r="AE27" i="22" l="1"/>
  <c r="AE29" i="22" s="1"/>
  <c r="AE105" i="11" s="1"/>
  <c r="AE110" i="11" s="1"/>
  <c r="AE121" i="11" s="1"/>
  <c r="AE34" i="10" s="1"/>
  <c r="AE79" i="22"/>
  <c r="AD69" i="10"/>
  <c r="AD427" i="10"/>
  <c r="AD361" i="10"/>
  <c r="AD428" i="10"/>
  <c r="AD150" i="10"/>
  <c r="AD136" i="10"/>
  <c r="AD94" i="10"/>
  <c r="AD423" i="10"/>
  <c r="AD410" i="10"/>
  <c r="AD411" i="10"/>
  <c r="AD383" i="10" l="1"/>
  <c r="AD418" i="10"/>
  <c r="AD382" i="10"/>
  <c r="AD65" i="10"/>
  <c r="AD124" i="10"/>
  <c r="AD125" i="10"/>
  <c r="AD135" i="10"/>
  <c r="AD137" i="10"/>
  <c r="AE37" i="10"/>
  <c r="AE39" i="10" s="1"/>
  <c r="AE40" i="10" s="1"/>
  <c r="AE42" i="10" s="1"/>
  <c r="AE322" i="10"/>
  <c r="AE325" i="10" s="1"/>
  <c r="AE327" i="10" s="1"/>
  <c r="AE328" i="10" s="1"/>
  <c r="AE330" i="10" s="1"/>
  <c r="AD142" i="10" l="1"/>
  <c r="AD73" i="10"/>
  <c r="AD141" i="10"/>
  <c r="AE387" i="10"/>
  <c r="AE386" i="10" s="1"/>
  <c r="AE407" i="10" s="1"/>
  <c r="AE409" i="10" s="1"/>
  <c r="AE417" i="10"/>
  <c r="AE497" i="10"/>
  <c r="AE424" i="10"/>
  <c r="AE368" i="10"/>
  <c r="AE364" i="10" s="1"/>
  <c r="AE138" i="10"/>
  <c r="AE131" i="10"/>
  <c r="AE100" i="10"/>
  <c r="AE99" i="10" s="1"/>
  <c r="AE121" i="10" s="1"/>
  <c r="AE123" i="10" s="1"/>
  <c r="AE81" i="10"/>
  <c r="AE76" i="10" s="1"/>
  <c r="AE381" i="10" l="1"/>
  <c r="AE436" i="10"/>
  <c r="AE422" i="10"/>
  <c r="AE150" i="10"/>
  <c r="AE94" i="10"/>
  <c r="AE136" i="10"/>
  <c r="AE70" i="10"/>
  <c r="AE69" i="10" s="1"/>
  <c r="AE65" i="10" s="1"/>
  <c r="AE141" i="22"/>
  <c r="AE358" i="10"/>
  <c r="AE357" i="10" s="1"/>
  <c r="AE353" i="10" s="1"/>
  <c r="AD96" i="10"/>
  <c r="AD132" i="10"/>
  <c r="AD95" i="10"/>
  <c r="AE411" i="10" l="1"/>
  <c r="AE410" i="10"/>
  <c r="AE124" i="10"/>
  <c r="AE142" i="10"/>
  <c r="AE141" i="10"/>
  <c r="AE73" i="10"/>
  <c r="AE135" i="10"/>
  <c r="AE137" i="10"/>
  <c r="AE361" i="10"/>
  <c r="AE427" i="10"/>
  <c r="AE428" i="10"/>
  <c r="AE125" i="10"/>
  <c r="AE421" i="10"/>
  <c r="AE423" i="10"/>
  <c r="AE383" i="10" l="1"/>
  <c r="AE418" i="10"/>
  <c r="AE382" i="10"/>
  <c r="AE95" i="10"/>
  <c r="AE96" i="10"/>
  <c r="AE13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<sst xmlns="http://schemas.openxmlformats.org/spreadsheetml/2006/main" count="5426" uniqueCount="903">
  <si>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</si>
  <si>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</si>
  <si>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</si>
  <si>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</si>
  <si>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</si>
  <si>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</si>
  <si>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</si>
  <si>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</si>
  <si>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</si>
  <si>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</si>
  <si>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</si>
  <si>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</si>
  <si>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</si>
  <si>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</si>
  <si>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</si>
  <si>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</si>
  <si>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</si>
  <si>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</si>
  <si>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</si>
  <si>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</si>
  <si>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</si>
  <si>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</si>
  <si>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</si>
  <si>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</si>
  <si>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</si>
  <si>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</si>
  <si>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</si>
  <si>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</si>
  <si>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</si>
  <si>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</si>
  <si>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</si>
  <si>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</si>
  <si>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</si>
  <si>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</si>
  <si>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</si>
  <si>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</si>
  <si>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</si>
  <si>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</si>
  <si>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</si>
  <si>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</si>
  <si>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</si>
  <si>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</si>
  <si>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</si>
  <si>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</si>
  <si>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</si>
  <si>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</si>
  <si>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</si>
  <si>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</si>
  <si>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</si>
  <si>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</si>
  <si>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</si>
  <si>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</si>
  <si>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</si>
  <si>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</si>
  <si>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</si>
  <si>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</si>
  <si>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</si>
  <si>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</si>
  <si>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</si>
  <si>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</si>
  <si>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</si>
  <si>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</si>
  <si>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</si>
  <si>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</si>
  <si>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</si>
  <si>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</si>
  <si>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</si>
  <si>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</si>
  <si>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</si>
  <si>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</si>
  <si>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</si>
  <si>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</si>
  <si>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</si>
  <si>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</si>
  <si>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</si>
  <si>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</si>
  <si>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</si>
  <si>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</si>
  <si>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</si>
  <si>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</si>
  <si>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</si>
  <si>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</si>
  <si>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</si>
  <si>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</si>
  <si>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</si>
  <si>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</si>
  <si>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</si>
  <si>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</si>
  <si>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</si>
  <si>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</si>
  <si>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</si>
  <si>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</si>
  <si>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</si>
  <si>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</si>
  <si>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</si>
  <si>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</si>
  <si>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</si>
  <si>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</si>
  <si>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</si>
  <si>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</si>
  <si>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</si>
  <si>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</si>
  <si>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</si>
  <si>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</si>
  <si>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</si>
  <si>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</si>
  <si>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</si>
  <si>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</si>
  <si>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</si>
  <si>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</si>
  <si>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</si>
  <si>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</si>
  <si>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</si>
  <si>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</si>
  <si>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</si>
  <si>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</si>
  <si>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</si>
  <si>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</si>
  <si>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</si>
  <si>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</si>
  <si>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</si>
  <si>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</si>
  <si>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</si>
  <si>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</si>
  <si>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</si>
  <si>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</si>
  <si>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</si>
  <si>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</si>
  <si>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</si>
  <si>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</si>
  <si>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</si>
  <si>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</si>
  <si>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</si>
  <si>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</si>
  <si>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</si>
  <si>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</si>
  <si>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</si>
  <si>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</si>
  <si>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</si>
  <si>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</si>
  <si>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</si>
  <si>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</si>
  <si>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</si>
  <si>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</si>
  <si>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</si>
  <si>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</si>
  <si>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</si>
  <si>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</si>
  <si>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</si>
  <si>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</si>
  <si>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</si>
  <si>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</si>
  <si>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</si>
  <si>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</si>
  <si>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</si>
  <si>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</si>
  <si>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</si>
  <si>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</si>
  <si>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</si>
  <si>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</si>
  <si>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</si>
  <si>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</si>
  <si>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</si>
  <si>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</si>
  <si>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</si>
  <si>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</si>
  <si>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</si>
  <si>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</si>
  <si>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</si>
  <si>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</si>
  <si>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</si>
  <si>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</si>
  <si>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</si>
  <si>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</si>
  <si>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</si>
  <si>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</si>
  <si>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</si>
  <si>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</si>
  <si>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</si>
  <si>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</si>
  <si>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</si>
  <si>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</si>
  <si>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</si>
  <si>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</si>
  <si>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</si>
  <si>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</si>
  <si>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</si>
  <si>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</si>
  <si>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</si>
  <si>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</si>
  <si>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</si>
  <si>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</si>
  <si>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</si>
  <si>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</si>
  <si>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</si>
  <si>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</si>
  <si>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</si>
  <si>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</si>
  <si>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</si>
  <si>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</si>
  <si>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</si>
  <si>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</si>
  <si>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</si>
  <si>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</si>
  <si>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</si>
  <si>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</si>
  <si>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</si>
  <si>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</si>
  <si>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</si>
  <si>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</si>
  <si>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</si>
  <si>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</si>
  <si>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</si>
  <si>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</si>
  <si>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</si>
  <si>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</si>
  <si>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</si>
  <si>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</si>
  <si>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</si>
  <si>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</si>
  <si>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</si>
  <si>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</si>
  <si>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</si>
  <si>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</si>
  <si>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</si>
  <si>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</si>
  <si>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</si>
  <si>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</si>
  <si>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</si>
  <si>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</si>
  <si>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</si>
  <si>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</si>
  <si>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</si>
  <si>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</si>
  <si>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</si>
  <si>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</si>
  <si>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</si>
  <si>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</si>
  <si>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</si>
  <si>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</si>
  <si>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</si>
  <si>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</si>
  <si>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</si>
  <si>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</si>
  <si>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</si>
  <si>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</si>
  <si>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</si>
  <si>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</si>
  <si>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</si>
  <si>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</si>
  <si>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</si>
  <si>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</si>
  <si>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</si>
  <si>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</si>
  <si>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</si>
  <si>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</si>
  <si>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</si>
  <si>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</si>
  <si>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</si>
  <si>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</si>
  <si>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</si>
  <si>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</si>
  <si>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</si>
  <si>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</si>
  <si>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</si>
  <si>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</si>
  <si>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</si>
  <si>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</si>
  <si>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</si>
  <si>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</si>
  <si>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</si>
  <si>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</si>
  <si>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</si>
  <si>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</si>
  <si>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</si>
  <si>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</si>
  <si>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</si>
  <si>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</si>
  <si>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</si>
  <si>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</si>
  <si>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</si>
  <si>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</si>
  <si>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</si>
  <si>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</si>
  <si>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</si>
  <si>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</si>
  <si>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</si>
  <si>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</si>
  <si>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</si>
  <si>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</si>
  <si>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</si>
  <si>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</si>
  <si>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</si>
  <si>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</si>
  <si>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</si>
  <si>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</si>
  <si>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</si>
  <si>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</si>
  <si>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</si>
  <si>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</si>
  <si>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</si>
  <si>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</si>
  <si>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</si>
  <si>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</si>
  <si>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</si>
  <si>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</si>
  <si>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</si>
  <si>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</si>
  <si>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</si>
  <si>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</si>
  <si>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</si>
  <si>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</si>
  <si>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</si>
  <si>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</si>
  <si>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</si>
  <si>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</si>
  <si>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</si>
  <si>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</si>
  <si>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</si>
  <si>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</si>
  <si>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</si>
  <si>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</si>
  <si>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</si>
  <si>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</si>
  <si>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</si>
  <si>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</si>
  <si>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</si>
  <si>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</si>
  <si>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</si>
  <si>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</si>
  <si>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</si>
  <si>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</si>
  <si>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</si>
  <si>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</si>
  <si>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</si>
  <si>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</si>
  <si>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</si>
  <si>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</si>
  <si>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</si>
  <si>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</si>
  <si>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</si>
  <si>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</si>
  <si>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</si>
  <si>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</si>
  <si>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</si>
  <si>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</si>
  <si>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</si>
  <si>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</si>
  <si>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</si>
  <si>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</si>
  <si>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</si>
  <si>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</si>
  <si>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</si>
  <si>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</si>
  <si>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</si>
  <si>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</si>
  <si>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</si>
  <si>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</si>
  <si>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</si>
  <si>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</si>
  <si>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</si>
  <si>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</si>
  <si>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</si>
  <si>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</si>
  <si>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</si>
  <si>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</si>
  <si>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</si>
  <si>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</si>
  <si>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</si>
  <si>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</si>
  <si>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</si>
  <si>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</si>
  <si>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</si>
  <si>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</si>
  <si>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</si>
  <si>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</si>
  <si>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</si>
  <si>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</si>
  <si>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</si>
  <si>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</si>
  <si>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</si>
  <si>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</si>
  <si>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</si>
  <si>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</si>
  <si>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</si>
  <si>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</si>
  <si>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</si>
  <si>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</si>
  <si>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</si>
  <si>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</si>
  <si>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</si>
  <si>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</si>
  <si>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</si>
  <si>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</si>
  <si>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</si>
  <si>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</si>
  <si>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</si>
  <si>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</si>
  <si>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</si>
  <si>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</si>
  <si>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</si>
  <si>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</si>
  <si>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</si>
  <si>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</si>
  <si>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</si>
  <si>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</si>
  <si>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</si>
  <si>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</si>
  <si>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</si>
  <si>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</si>
  <si>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</si>
  <si>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</si>
  <si>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</si>
  <si>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</si>
  <si>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</si>
  <si>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</si>
  <si>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</si>
  <si>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</si>
  <si>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</si>
  <si>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</si>
  <si>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</si>
  <si>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</si>
  <si>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</si>
  <si>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</si>
  <si>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</si>
  <si>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</si>
  <si>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</si>
  <si>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</si>
  <si>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</si>
  <si>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</si>
  <si>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</si>
  <si>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</si>
  <si>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</si>
  <si>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</si>
  <si>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</si>
  <si>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</si>
  <si>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</si>
  <si>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</si>
  <si>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</si>
  <si>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</si>
  <si>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</si>
  <si>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</si>
  <si>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</si>
  <si>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</si>
  <si>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</si>
  <si>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</si>
  <si>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</si>
  <si>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</si>
  <si>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</si>
  <si>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</si>
  <si>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</si>
  <si>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</si>
  <si>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</si>
  <si>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</si>
  <si>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</si>
  <si>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</si>
  <si>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</si>
  <si>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</si>
  <si>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</si>
  <si>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</si>
  <si>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</si>
  <si>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</si>
  <si>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</si>
  <si>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</si>
  <si>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</si>
  <si>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</si>
  <si>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</si>
  <si>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</si>
  <si>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</si>
  <si>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</si>
  <si>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</si>
  <si>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</si>
  <si>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</si>
  <si>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</si>
  <si>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</si>
  <si>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</si>
  <si>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</si>
  <si>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</si>
  <si>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</si>
  <si>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</si>
  <si>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</si>
  <si>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</si>
  <si>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</si>
  <si>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</si>
  <si>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</si>
  <si>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</si>
  <si>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</si>
  <si>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</si>
  <si>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</si>
  <si>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</si>
  <si>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</si>
  <si>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</si>
  <si>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</si>
  <si>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</si>
  <si>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</si>
  <si>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</si>
  <si>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</si>
  <si>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</si>
  <si>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</si>
  <si>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</si>
  <si>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</si>
  <si>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</si>
  <si>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</si>
  <si>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</si>
  <si>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</si>
  <si>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</si>
  <si>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</si>
  <si>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</si>
  <si>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</si>
  <si>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</si>
  <si>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</si>
  <si>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</si>
  <si>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</si>
  <si>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</si>
  <si>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</si>
  <si>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</si>
  <si>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</si>
  <si>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</si>
  <si>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</si>
  <si>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</si>
  <si>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</si>
  <si>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</si>
  <si>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</si>
  <si>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</si>
  <si>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</si>
  <si>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</si>
  <si>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</si>
  <si>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</si>
  <si>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</si>
  <si>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</si>
  <si>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</si>
  <si>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</si>
  <si>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</si>
  <si>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</si>
  <si>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</si>
  <si>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</si>
  <si>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</si>
  <si>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</si>
  <si>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</si>
  <si>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</si>
  <si>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</si>
  <si>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</si>
  <si>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</si>
  <si>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</si>
  <si>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</si>
  <si>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</si>
  <si>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</si>
  <si>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</si>
  <si>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</si>
  <si>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</si>
  <si>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</si>
  <si>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</si>
  <si>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</si>
  <si>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</si>
  <si>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</si>
  <si>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</si>
  <si>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</si>
  <si>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</si>
  <si>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</si>
  <si>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</si>
  <si>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</si>
  <si>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</si>
  <si>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</si>
  <si>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</si>
  <si>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</si>
  <si>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</si>
  <si>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</si>
  <si>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</si>
  <si>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</si>
  <si>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</si>
  <si>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</si>
  <si>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</si>
  <si>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</si>
  <si>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</si>
  <si>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</si>
  <si>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</si>
  <si>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</si>
  <si>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</si>
  <si>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</si>
  <si>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</si>
  <si>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</si>
  <si>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</si>
  <si>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</si>
  <si>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</si>
  <si>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</si>
  <si>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</si>
  <si>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</si>
  <si>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</si>
  <si>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</si>
  <si>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</si>
  <si>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</si>
  <si>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</si>
  <si>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</si>
  <si>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</si>
  <si>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</si>
  <si>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</si>
  <si>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</si>
  <si>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</si>
  <si>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</si>
  <si>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</si>
  <si>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</si>
  <si>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</si>
  <si>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</si>
  <si>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</si>
  <si>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</si>
  <si>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</si>
  <si>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</si>
  <si>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</si>
  <si>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</si>
  <si>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</si>
  <si>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</si>
  <si>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</si>
  <si>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</si>
  <si>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</si>
  <si>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</si>
  <si>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</si>
  <si>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</si>
  <si>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</si>
  <si>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</si>
  <si>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</si>
  <si>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</si>
  <si>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</si>
  <si>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</si>
  <si>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</si>
  <si>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</si>
  <si>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</si>
  <si>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</si>
  <si>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</si>
  <si>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</si>
  <si>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</si>
  <si>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</si>
  <si>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</si>
  <si>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</si>
  <si>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</si>
  <si>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</si>
  <si>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</si>
  <si>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</si>
  <si>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</si>
  <si>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</si>
  <si>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</si>
  <si>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</si>
  <si>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</si>
  <si>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</si>
  <si>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</si>
  <si>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</si>
  <si>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</si>
  <si>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</si>
  <si>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</si>
  <si>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</si>
  <si>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</si>
  <si>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</si>
  <si>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</si>
  <si>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</si>
  <si>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</si>
  <si>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</si>
  <si>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</si>
  <si>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</si>
  <si>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</si>
  <si>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</si>
  <si>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</si>
  <si>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</si>
  <si>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</si>
  <si>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</si>
  <si>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</si>
  <si>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</si>
  <si>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</si>
  <si>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</si>
  <si>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</si>
  <si>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</si>
  <si>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</si>
  <si>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</si>
  <si>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</si>
  <si>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</si>
  <si>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</si>
  <si>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</si>
  <si>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</si>
  <si>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</si>
  <si>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</si>
  <si>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</si>
  <si>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</si>
  <si>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</si>
  <si>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</si>
  <si>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</si>
  <si>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</si>
  <si>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</si>
  <si>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</si>
  <si>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</si>
  <si>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</si>
  <si>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</si>
  <si>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</si>
  <si>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</si>
  <si>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</si>
  <si>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</si>
  <si>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</si>
  <si>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</si>
  <si>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</si>
  <si>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</si>
  <si>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</si>
  <si>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</si>
  <si>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</si>
  <si>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</si>
  <si>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</si>
  <si>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</si>
  <si>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</si>
  <si>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</si>
  <si>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</si>
  <si>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</si>
  <si>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</si>
  <si>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</si>
  <si>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</si>
  <si>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</si>
  <si>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</si>
  <si>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</si>
  <si>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</si>
  <si>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</si>
  <si>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</si>
  <si>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</si>
  <si>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</si>
  <si>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</si>
  <si>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</si>
  <si>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</si>
  <si>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</si>
  <si>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</si>
  <si>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</si>
  <si>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</si>
  <si>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</si>
  <si>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</si>
  <si>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</si>
  <si>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</si>
  <si>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</si>
  <si>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</si>
  <si>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</si>
  <si>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</si>
  <si>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</si>
  <si>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</si>
  <si>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</si>
  <si>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</si>
  <si>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</si>
  <si>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</si>
  <si>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</si>
  <si>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</si>
  <si>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</si>
  <si>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</si>
  <si>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</si>
  <si>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</si>
  <si>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</si>
  <si>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</si>
  <si>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</si>
  <si>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</si>
  <si>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</si>
  <si>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</si>
  <si>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</si>
  <si>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</si>
  <si>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</si>
  <si>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</si>
  <si>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</si>
  <si>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</si>
  <si>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</si>
  <si>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</si>
  <si>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</si>
  <si>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</si>
  <si>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</si>
  <si>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</si>
  <si>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</si>
  <si>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</si>
  <si>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</si>
  <si>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</si>
  <si>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</si>
  <si>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</si>
  <si>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</si>
  <si>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</si>
  <si>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</si>
  <si>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</si>
  <si>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</si>
  <si>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</si>
  <si>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</si>
  <si>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</si>
  <si>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</si>
  <si>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</si>
  <si>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</si>
  <si>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</si>
  <si>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</si>
  <si>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</si>
  <si>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</si>
  <si>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</si>
  <si>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</si>
  <si>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</si>
  <si>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</si>
  <si>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</si>
  <si>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</si>
  <si>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</si>
  <si>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</si>
  <si>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</si>
  <si>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</si>
  <si>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</si>
  <si>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</si>
  <si>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</si>
  <si>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</si>
  <si>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</si>
  <si>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</si>
  <si>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</si>
  <si>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</si>
  <si>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</si>
  <si>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</si>
  <si>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</si>
  <si>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</si>
  <si>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</si>
  <si>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</si>
  <si>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</si>
  <si>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</si>
  <si>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</si>
  <si>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</si>
  <si>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</si>
  <si>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</si>
  <si>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</si>
  <si>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</si>
  <si>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</si>
  <si>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</si>
  <si>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</si>
  <si>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</si>
  <si>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</si>
  <si>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</si>
  <si>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</si>
  <si>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</si>
  <si>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</si>
  <si>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</si>
  <si>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</si>
  <si>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</si>
  <si>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</si>
  <si>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</si>
  <si>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</si>
  <si>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</si>
  <si>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</si>
  <si>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</si>
  <si>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</si>
  <si>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</si>
  <si>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</si>
  <si>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</si>
  <si>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</si>
  <si>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</si>
  <si>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</si>
  <si>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</si>
  <si>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</si>
  <si>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</si>
  <si>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</si>
  <si>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</si>
  <si>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</si>
  <si>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</si>
  <si>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</si>
  <si>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</si>
  <si>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</si>
  <si>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</si>
  <si>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</si>
  <si>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</si>
  <si>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</si>
  <si>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</si>
  <si>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</si>
  <si>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</si>
  <si>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</si>
  <si>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</si>
  <si>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</si>
  <si>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</si>
  <si>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</si>
  <si>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</si>
  <si>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</si>
  <si>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</si>
  <si>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</si>
  <si>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</si>
  <si>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</si>
  <si>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</si>
  <si>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</si>
  <si>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</si>
  <si>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</si>
  <si>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</si>
  <si>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</si>
  <si>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</si>
  <si>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</si>
  <si>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</si>
  <si>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</si>
  <si>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</si>
  <si>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</si>
  <si>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</si>
  <si>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</si>
  <si>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</si>
  <si>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</si>
  <si>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</si>
  <si>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</si>
  <si>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</si>
  <si>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</si>
  <si>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</si>
  <si>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</si>
  <si>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</si>
  <si>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</si>
  <si>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</si>
  <si>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</si>
  <si>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</si>
  <si>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</si>
  <si>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</si>
  <si>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</si>
  <si>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</si>
  <si>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</si>
  <si>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Model finansowy v.3.053 [2600511053]</t>
  </si>
  <si>
    <t>Odnośniki do checkboxów amortyzacji z modelu lub własnej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</si>
</sst>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30" fillId="3" borderId="0" xfId="0" applyFont="1" applyFill="1" applyProtection="1">
      <protection hidden="1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fmlaLink="C2307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6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checked="Checked" firstButton="1" fmlaLink="C2310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checked="Checked" firstButton="1" fmlaLink="C231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checked="Checked" firstButton="1" fmlaLink="C2312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58750" y="2908300"/>
          <a:ext cx="9759950" cy="917575"/>
          <a:chOff x="3667124" y="504827"/>
          <a:chExt cx="9772650" cy="933452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13</xdr:row>
          <xdr:rowOff>571500</xdr:rowOff>
        </xdr:from>
        <xdr:to>
          <xdr:col>6</xdr:col>
          <xdr:colOff>2279650</xdr:colOff>
          <xdr:row>13</xdr:row>
          <xdr:rowOff>889000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58750" y="553808"/>
          <a:ext cx="9748608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58750" y="609600"/>
          <a:ext cx="8260956" cy="790575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58750" y="544070"/>
          <a:ext cx="9757920" cy="93116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58750" y="542670"/>
          <a:ext cx="9753600" cy="93396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03875" y="3603625"/>
              <a:ext cx="2160000" cy="360000"/>
              <a:chOff x="5619740" y="3609887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87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594350" y="2384425"/>
              <a:ext cx="2160000" cy="360000"/>
              <a:chOff x="5572122" y="2257225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25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594350" y="4813300"/>
              <a:ext cx="2160000" cy="360000"/>
              <a:chOff x="5610218" y="4819202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02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13400" y="6022975"/>
              <a:ext cx="2160000" cy="360000"/>
              <a:chOff x="5629268" y="6029628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28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03875" y="7242175"/>
              <a:ext cx="2160000" cy="360000"/>
              <a:chOff x="5619740" y="7248540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4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03875" y="8461375"/>
              <a:ext cx="2160000" cy="360000"/>
              <a:chOff x="5619740" y="8467660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6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03874" y="9690100"/>
              <a:ext cx="2160000" cy="360000"/>
              <a:chOff x="5619740" y="9697299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299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594349" y="10909300"/>
              <a:ext cx="2160000" cy="360000"/>
              <a:chOff x="5610218" y="10916587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587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58750" y="545275"/>
          <a:ext cx="9753600" cy="92875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58750" y="542716"/>
          <a:ext cx="9763334" cy="93386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3525" y="2203450"/>
              <a:ext cx="2400300" cy="390525"/>
              <a:chOff x="180975" y="2209901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901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3525" y="4794250"/>
              <a:ext cx="2400300" cy="390525"/>
              <a:chOff x="180975" y="4801018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1018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3525" y="7394575"/>
              <a:ext cx="2400300" cy="390525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58750" y="544142"/>
          <a:ext cx="9742858" cy="93101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58750" y="544142"/>
          <a:ext cx="9749208" cy="93101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58750" y="545500"/>
          <a:ext cx="9704528" cy="92830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58750" y="541419"/>
          <a:ext cx="9747250" cy="936462"/>
          <a:chOff x="3667124" y="504807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4" y="50480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58750" y="609600"/>
          <a:ext cx="7755982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58750" y="541402"/>
          <a:ext cx="9705873" cy="93649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58750" y="609600"/>
          <a:ext cx="7758703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F14" sqref="F14"/>
    </sheetView>
  </sheetViews>
  <sheetFormatPr defaultColWidth="0" defaultRowHeight="14.5" zeroHeight="1"/>
  <cols>
    <col min="1" max="1" width="9.33203125" style="6" hidden="1" customWidth="1"/>
    <col min="2" max="2" width="2.77734375" style="6" customWidth="1"/>
    <col min="3" max="3" width="25.109375" style="6" customWidth="1"/>
    <col min="4" max="4" width="75.77734375" style="6" customWidth="1"/>
    <col min="5" max="5" width="5.77734375" style="6" customWidth="1"/>
    <col min="6" max="6" width="21.6640625" style="6" customWidth="1"/>
    <col min="7" max="7" width="40.77734375" style="6" customWidth="1"/>
    <col min="8" max="8" width="2.77734375" style="6" customWidth="1"/>
    <col min="9" max="11" width="0" style="6" hidden="1" customWidth="1"/>
    <col min="12" max="16384" width="9.332031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" thickBot="1">
      <c r="C13" s="613"/>
      <c r="D13" s="707"/>
      <c r="E13" s="709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08"/>
      <c r="E14" s="709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15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901</v>
      </c>
    </row>
    <row r="23" spans="3:11" ht="4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tFLWPAqLgIdvlOGphSLRrp7UMprzHTcRCIqcsTywOvwclWAOUVZD8cgHe2zjGIZqDw6giXwazehbtO7vYjN+tQ==" saltValue="wE1Xm4fCBaIDL1uwpYNoFA==" spinCount="100000" sheet="1" objects="1" scenarios="1"/>
  <mergeCells count="2">
    <mergeCell ref="D13:D14"/>
    <mergeCell ref="E13:E14"/>
  </mergeCells>
  <conditionalFormatting sqref="E7:E11 H10:H13">
    <cfRule type="containsText" dxfId="481" priority="14" operator="containsText" text="⛔">
      <formula>NOT(ISERROR(SEARCH("⛔",E7)))</formula>
    </cfRule>
    <cfRule type="containsText" dxfId="480" priority="15" operator="containsText" text="✅">
      <formula>NOT(ISERROR(SEARCH("✅",E7)))</formula>
    </cfRule>
  </conditionalFormatting>
  <conditionalFormatting sqref="H7:H8">
    <cfRule type="containsText" dxfId="479" priority="10" operator="containsText" text="⛔">
      <formula>NOT(ISERROR(SEARCH("⛔",H7)))</formula>
    </cfRule>
    <cfRule type="containsText" dxfId="478" priority="11" operator="containsText" text="✅">
      <formula>NOT(ISERROR(SEARCH("✅",H7)))</formula>
    </cfRule>
  </conditionalFormatting>
  <conditionalFormatting sqref="H9">
    <cfRule type="containsText" dxfId="477" priority="8" operator="containsText" text="⛔">
      <formula>NOT(ISERROR(SEARCH("⛔",H9)))</formula>
    </cfRule>
    <cfRule type="containsText" dxfId="476" priority="9" operator="containsText" text="✅">
      <formula>NOT(ISERROR(SEARCH("✅",H9)))</formula>
    </cfRule>
  </conditionalFormatting>
  <conditionalFormatting sqref="G14">
    <cfRule type="expression" dxfId="475" priority="1553">
      <formula>$G$11&lt;&gt;"Organizacja badawcza"</formula>
    </cfRule>
  </conditionalFormatting>
  <conditionalFormatting sqref="E13">
    <cfRule type="containsText" dxfId="474" priority="1" operator="containsText" text="⛔">
      <formula>NOT(ISERROR(SEARCH("⛔",E13)))</formula>
    </cfRule>
    <cfRule type="containsText" dxfId="473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95250</xdr:colOff>
                    <xdr:row>19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209550</xdr:colOff>
                    <xdr:row>13</xdr:row>
                    <xdr:rowOff>571500</xdr:rowOff>
                  </from>
                  <to>
                    <xdr:col>6</xdr:col>
                    <xdr:colOff>2279650</xdr:colOff>
                    <xdr:row>13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>
      <selection activeCell="R23" sqref="R23"/>
    </sheetView>
  </sheetViews>
  <sheetFormatPr defaultColWidth="0" defaultRowHeight="12" zeroHeight="1"/>
  <cols>
    <col min="1" max="1" width="2.77734375" style="1" customWidth="1"/>
    <col min="2" max="2" width="61.109375" style="1" bestFit="1" customWidth="1"/>
    <col min="3" max="3" width="16.44140625" style="1" customWidth="1"/>
    <col min="4" max="4" width="8.109375" style="1" customWidth="1"/>
    <col min="5" max="5" width="8.109375" style="254" hidden="1" customWidth="1"/>
    <col min="6" max="6" width="1.33203125" style="1" customWidth="1"/>
    <col min="7" max="9" width="9.77734375" style="1" customWidth="1"/>
    <col min="10" max="10" width="10.77734375" style="1" customWidth="1"/>
    <col min="11" max="30" width="9.77734375" style="1" customWidth="1"/>
    <col min="31" max="31" width="9.77734375" customWidth="1"/>
    <col min="32" max="32" width="2.7773437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712" t="str" cm="1">
        <f t="array" ref="B2">Projekt_Info_Short</f>
        <v>Wstaw nazwę podmiotu oraz tytuł projektu w zakładce Dane Wnioskodawcy</v>
      </c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</row>
    <row r="3" spans="2:31" ht="12" customHeight="1">
      <c r="B3" s="713"/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1" t="str">
        <f>IF(ISBLANK(RokObrotowyPoczatek),"",IF(MONTH(RokObrotowyPoczatek)&lt;&gt;1,"Rok obrotowy różny od roku kalendarzowego","Rok obrotowy zgodny z rokiem kalendarzowym"))</f>
        <v/>
      </c>
      <c r="I12" s="721"/>
      <c r="J12" s="721"/>
      <c r="K12" s="721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8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8"/>
      <c r="J14" s="718"/>
      <c r="K14" s="718"/>
      <c r="L14" s="280"/>
      <c r="AE14" s="1"/>
    </row>
    <row r="15" spans="2:31">
      <c r="H15" s="718"/>
      <c r="I15" s="718"/>
      <c r="J15" s="718"/>
      <c r="K15" s="718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8"/>
      <c r="I16" s="718"/>
      <c r="J16" s="718"/>
      <c r="K16" s="718"/>
      <c r="L16" s="8"/>
    </row>
    <row r="17" spans="1:37" ht="12.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5" t="s">
        <v>6</v>
      </c>
      <c r="I18" s="716"/>
      <c r="J18" s="716"/>
      <c r="K18" s="717"/>
    </row>
    <row r="19" spans="1:37" ht="13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19" t="s">
        <v>7</v>
      </c>
      <c r="J19" s="269">
        <f>ROUNDDOWN(H19/12,0)</f>
        <v>0</v>
      </c>
      <c r="K19" s="270">
        <f>H19-(12*J19)</f>
        <v>0</v>
      </c>
    </row>
    <row r="20" spans="1:37" ht="12.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20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4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4"/>
      <c r="J23" s="714"/>
      <c r="K23" s="714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4"/>
      <c r="I24" s="714"/>
      <c r="J24" s="714"/>
      <c r="K24" s="714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4" customHeight="1">
      <c r="B57" s="7"/>
      <c r="AE57" s="1"/>
    </row>
    <row r="58" spans="2:31">
      <c r="B58" s="627" t="s">
        <v>248</v>
      </c>
      <c r="C58" s="627"/>
      <c r="AE58" s="1"/>
    </row>
    <row r="59" spans="2:31" ht="4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4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4.5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4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U79" s="710"/>
      <c r="V79" s="710"/>
      <c r="W79" s="710"/>
      <c r="X79" s="710"/>
      <c r="Y79" s="710"/>
      <c r="Z79" s="710"/>
      <c r="AA79" s="710"/>
      <c r="AB79" s="710"/>
      <c r="AC79" s="710"/>
      <c r="AD79" s="710"/>
      <c r="AE79" s="710"/>
    </row>
    <row r="80" spans="2:31" ht="409.5" customHeight="1">
      <c r="B80" s="711"/>
      <c r="C80" s="711"/>
      <c r="D80" s="711"/>
      <c r="E80" s="711"/>
      <c r="F80" s="711"/>
      <c r="G80" s="711"/>
      <c r="H80" s="711"/>
      <c r="I80" s="711"/>
      <c r="J80" s="711"/>
      <c r="K80" s="711"/>
      <c r="L80" s="711"/>
      <c r="M80" s="711"/>
      <c r="N80" s="711"/>
      <c r="O80" s="711"/>
      <c r="P80" s="711"/>
      <c r="Q80" s="711"/>
      <c r="R80" s="711"/>
      <c r="S80" s="711"/>
      <c r="T80" s="711"/>
      <c r="U80" s="711"/>
      <c r="V80" s="711"/>
      <c r="W80" s="711"/>
      <c r="X80" s="711"/>
      <c r="Y80" s="711"/>
      <c r="Z80" s="711"/>
      <c r="AA80" s="711"/>
      <c r="AB80" s="711"/>
      <c r="AC80" s="711"/>
      <c r="AD80" s="711"/>
      <c r="AE80" s="711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YlToh/8+Q6kvlnTQxzX9iqDTniHkh3QEv7fucHpvv5P9ix+Y7yspeYBqj6zIElFS3e7S0QmcZDvTYzlZ69Z+UA==" saltValue="BlGykYhv9CBXlJCDYNL6H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72" priority="20" operator="containsText" text="niepełne">
      <formula>NOT(ISERROR(SEARCH("niepełne",C19)))</formula>
    </cfRule>
  </conditionalFormatting>
  <conditionalFormatting sqref="C24">
    <cfRule type="expression" dxfId="471" priority="1">
      <formula>AND($C$23="nie",ISBLANK($C$24)=FALSE)</formula>
    </cfRule>
    <cfRule type="expression" dxfId="470" priority="33">
      <formula>AND($C$23="tak",OR($C$24&gt;$C$18,$C$24&lt;$C$16))</formula>
    </cfRule>
  </conditionalFormatting>
  <conditionalFormatting sqref="C135">
    <cfRule type="cellIs" dxfId="469" priority="80" operator="greaterThan">
      <formula>$C$134</formula>
    </cfRule>
  </conditionalFormatting>
  <conditionalFormatting sqref="C24:D24">
    <cfRule type="expression" dxfId="468" priority="36">
      <formula>$C$23="tak"</formula>
    </cfRule>
    <cfRule type="expression" dxfId="467" priority="38">
      <formula>$C$23="nie"</formula>
    </cfRule>
  </conditionalFormatting>
  <conditionalFormatting sqref="D24">
    <cfRule type="expression" dxfId="466" priority="32">
      <formula>AND($C$23="tak",$C$24=$C$18,$D$24&gt;$D$18)</formula>
    </cfRule>
    <cfRule type="expression" dxfId="465" priority="37">
      <formula>AND($C$23="nie",ISBLANK($D$24)=FALSE)</formula>
    </cfRule>
  </conditionalFormatting>
  <conditionalFormatting sqref="H12">
    <cfRule type="containsText" dxfId="464" priority="41" operator="containsText" text="zgodny">
      <formula>NOT(ISERROR(SEARCH("zgodny",H12)))</formula>
    </cfRule>
    <cfRule type="containsText" dxfId="463" priority="42" operator="containsText" text="różny">
      <formula>NOT(ISERROR(SEARCH("różny",H12)))</formula>
    </cfRule>
  </conditionalFormatting>
  <conditionalFormatting sqref="H19">
    <cfRule type="cellIs" dxfId="462" priority="46" operator="lessThan">
      <formula>0</formula>
    </cfRule>
  </conditionalFormatting>
  <conditionalFormatting sqref="H14:K16">
    <cfRule type="containsText" dxfId="461" priority="15" operator="containsText" text="Upewnij się">
      <formula>NOT(ISERROR(SEARCH("Upewnij się",H14)))</formula>
    </cfRule>
    <cfRule type="containsText" dxfId="460" priority="47" operator="containsText" text="uzupełnij">
      <formula>NOT(ISERROR(SEARCH("uzupełnij",H14)))</formula>
    </cfRule>
  </conditionalFormatting>
  <conditionalFormatting sqref="J19:K19">
    <cfRule type="cellIs" dxfId="459" priority="44" operator="lessThan">
      <formula>0</formula>
    </cfRule>
  </conditionalFormatting>
  <conditionalFormatting sqref="K41:AE43 K60:AE64 K37:AE37">
    <cfRule type="expression" dxfId="458" priority="39">
      <formula>(K$28&gt;Koniec)</formula>
    </cfRule>
  </conditionalFormatting>
  <conditionalFormatting sqref="H23:K24">
    <cfRule type="containsText" dxfId="457" priority="31" operator="containsText" text="popraw">
      <formula>NOT(ISERROR(SEARCH("popraw",H23)))</formula>
    </cfRule>
    <cfRule type="containsText" dxfId="456" priority="34" operator="containsText" text="uzupełnij">
      <formula>NOT(ISERROR(SEARCH("uzupełnij",H23)))</formula>
    </cfRule>
    <cfRule type="containsText" dxfId="455" priority="35" operator="containsText" text="usuń">
      <formula>NOT(ISERROR(SEARCH("usuń",H23)))</formula>
    </cfRule>
  </conditionalFormatting>
  <conditionalFormatting sqref="C20">
    <cfRule type="expression" dxfId="454" priority="16">
      <formula>ISBLANK(C20)</formula>
    </cfRule>
    <cfRule type="cellIs" dxfId="453" priority="17" operator="lessThan">
      <formula>$C$19</formula>
    </cfRule>
    <cfRule type="cellIs" dxfId="452" priority="19" operator="greaterThan">
      <formula>10</formula>
    </cfRule>
  </conditionalFormatting>
  <conditionalFormatting sqref="B20">
    <cfRule type="expression" dxfId="451" priority="18">
      <formula>Okres_Prognozy&gt;10</formula>
    </cfRule>
  </conditionalFormatting>
  <conditionalFormatting sqref="D12">
    <cfRule type="containsText" dxfId="450" priority="13" operator="containsText" text="⛔">
      <formula>NOT(ISERROR(SEARCH("⛔",D12)))</formula>
    </cfRule>
    <cfRule type="containsText" dxfId="449" priority="14" operator="containsText" text="✅">
      <formula>NOT(ISERROR(SEARCH("✅",D12)))</formula>
    </cfRule>
  </conditionalFormatting>
  <conditionalFormatting sqref="D14">
    <cfRule type="containsText" dxfId="448" priority="11" operator="containsText" text="⛔">
      <formula>NOT(ISERROR(SEARCH("⛔",D14)))</formula>
    </cfRule>
    <cfRule type="containsText" dxfId="447" priority="12" operator="containsText" text="✅">
      <formula>NOT(ISERROR(SEARCH("✅",D14)))</formula>
    </cfRule>
  </conditionalFormatting>
  <conditionalFormatting sqref="F16">
    <cfRule type="containsText" dxfId="446" priority="9" operator="containsText" text="⛔">
      <formula>NOT(ISERROR(SEARCH("⛔",F16)))</formula>
    </cfRule>
    <cfRule type="containsText" dxfId="445" priority="10" operator="containsText" text="✅">
      <formula>NOT(ISERROR(SEARCH("✅",F16)))</formula>
    </cfRule>
  </conditionalFormatting>
  <conditionalFormatting sqref="F18">
    <cfRule type="containsText" dxfId="444" priority="7" operator="containsText" text="⛔">
      <formula>NOT(ISERROR(SEARCH("⛔",F18)))</formula>
    </cfRule>
    <cfRule type="containsText" dxfId="443" priority="8" operator="containsText" text="✅">
      <formula>NOT(ISERROR(SEARCH("✅",F18)))</formula>
    </cfRule>
  </conditionalFormatting>
  <conditionalFormatting sqref="F24">
    <cfRule type="containsText" dxfId="442" priority="5" operator="containsText" text="⛔">
      <formula>NOT(ISERROR(SEARCH("⛔",F24)))</formula>
    </cfRule>
    <cfRule type="containsText" dxfId="441" priority="6" operator="containsText" text="✅">
      <formula>NOT(ISERROR(SEARCH("✅",F24)))</formula>
    </cfRule>
  </conditionalFormatting>
  <conditionalFormatting sqref="B77:AE77">
    <cfRule type="expression" dxfId="440" priority="3">
      <formula>Okres_Prognozy&gt;10</formula>
    </cfRule>
  </conditionalFormatting>
  <conditionalFormatting sqref="K68:AE72">
    <cfRule type="expression" dxfId="439" priority="2">
      <formula>(K$28&gt;Koniec)</formula>
    </cfRule>
  </conditionalFormatting>
  <conditionalFormatting sqref="G26:AE26">
    <cfRule type="expression" dxfId="438" priority="1539">
      <formula>OR(ISBLANK(Poczatek),ISBLANK(Koniec_Projekt),ISBLANK(RokObrotowyPoczatek))</formula>
    </cfRule>
    <cfRule type="expression" dxfId="437" priority="1540">
      <formula>G$135="n"</formula>
    </cfRule>
    <cfRule type="expression" dxfId="436" priority="1541">
      <formula>G$135="r"</formula>
    </cfRule>
    <cfRule type="expression" dxfId="435" priority="1542">
      <formula>G$135="t"</formula>
    </cfRule>
    <cfRule type="expression" dxfId="434" priority="1543">
      <formula>AND(G$135="p",G$134&lt;=Koniec)</formula>
    </cfRule>
    <cfRule type="expression" dxfId="433" priority="1544">
      <formula>AND(ISBLANK($C$24)=FALSE,G$134=Koniec_PR)</formula>
    </cfRule>
  </conditionalFormatting>
  <conditionalFormatting sqref="G28:AE28">
    <cfRule type="expression" dxfId="432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95250</xdr:rowOff>
                  </from>
                  <to>
                    <xdr:col>14</xdr:col>
                    <xdr:colOff>247650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60.77734375" style="38" customWidth="1"/>
    <col min="3" max="6" width="20.77734375" style="1" customWidth="1"/>
    <col min="7" max="7" width="2.77734375" style="1" customWidth="1"/>
    <col min="8" max="22" width="9.77734375" style="1" hidden="1" customWidth="1"/>
    <col min="23" max="16384" width="9.33203125" style="1" hidden="1"/>
  </cols>
  <sheetData>
    <row r="1" spans="2:6"/>
    <row r="2" spans="2:6">
      <c r="B2" s="712" t="str">
        <f>Założenia!B2</f>
        <v>Wstaw nazwę podmiotu oraz tytuł projektu w zakładce Dane Wnioskodawcy</v>
      </c>
      <c r="C2" s="712"/>
      <c r="D2" s="712"/>
      <c r="E2" s="712"/>
      <c r="F2" s="712"/>
    </row>
    <row r="3" spans="2:6">
      <c r="B3" s="713"/>
      <c r="C3" s="713"/>
      <c r="D3" s="713"/>
      <c r="E3" s="713"/>
      <c r="F3" s="713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24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5">
      <c r="B201" s="621" t="s">
        <v>39</v>
      </c>
      <c r="C201" s="621"/>
      <c r="D201" s="621"/>
      <c r="E201" s="621"/>
      <c r="F201" s="621"/>
    </row>
    <row r="202" spans="2:13" ht="4" customHeight="1"/>
    <row r="203" spans="2:13" ht="409.5" customHeight="1">
      <c r="B203" s="722"/>
      <c r="C203" s="722"/>
      <c r="D203" s="722"/>
      <c r="E203" s="722"/>
      <c r="F203" s="722"/>
    </row>
    <row r="204" spans="2:13" ht="409.5" customHeight="1">
      <c r="B204" s="723"/>
      <c r="C204" s="723"/>
      <c r="D204" s="723"/>
      <c r="E204" s="723"/>
      <c r="F204" s="723"/>
    </row>
    <row r="205" spans="2:13"/>
  </sheetData>
  <sheetProtection algorithmName="SHA-512" hashValue="Kj37sME7fUDKMh3qp+ZWdhzDIRqobdSTkIWkvlIoQ4OLBQIrwEpnaixlQcWzEl1xMl4PAhMofH3F2kdKvpcufA==" saltValue="nne0QsYF+FWC4xkp2v0Zqg==" spinCount="100000" sheet="1" objects="1" scenarios="1"/>
  <mergeCells count="2">
    <mergeCell ref="B2:F3"/>
    <mergeCell ref="B203:F204"/>
  </mergeCells>
  <conditionalFormatting sqref="C92:F92 C146:F146">
    <cfRule type="expression" dxfId="431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77734375" style="1" hidden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5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5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4" customHeight="1">
      <c r="E252" s="254"/>
    </row>
    <row r="253" spans="2:31" ht="13">
      <c r="B253" s="616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710"/>
      <c r="C255" s="710"/>
      <c r="D255" s="710"/>
      <c r="E255" s="710"/>
      <c r="F255" s="710"/>
      <c r="G255" s="710"/>
      <c r="H255" s="710"/>
      <c r="I255" s="710"/>
      <c r="J255" s="710"/>
      <c r="K255" s="710"/>
      <c r="L255" s="710"/>
      <c r="M255" s="710"/>
      <c r="N255" s="710"/>
      <c r="O255" s="710"/>
      <c r="P255" s="710"/>
      <c r="Q255" s="710"/>
      <c r="R255" s="710"/>
      <c r="S255" s="710"/>
      <c r="T255" s="710"/>
      <c r="U255" s="710"/>
      <c r="V255" s="710"/>
      <c r="W255" s="710"/>
      <c r="X255" s="710"/>
      <c r="Y255" s="710"/>
      <c r="Z255" s="710"/>
      <c r="AA255" s="710"/>
      <c r="AB255" s="710"/>
      <c r="AC255" s="710"/>
      <c r="AD255" s="710"/>
      <c r="AE255" s="710"/>
    </row>
    <row r="256" spans="2:31" ht="409.5" customHeight="1">
      <c r="B256" s="711"/>
      <c r="C256" s="711"/>
      <c r="D256" s="711"/>
      <c r="E256" s="711"/>
      <c r="F256" s="711"/>
      <c r="G256" s="711"/>
      <c r="H256" s="711"/>
      <c r="I256" s="711"/>
      <c r="J256" s="711"/>
      <c r="K256" s="711"/>
      <c r="L256" s="711"/>
      <c r="M256" s="711"/>
      <c r="N256" s="711"/>
      <c r="O256" s="711"/>
      <c r="P256" s="711"/>
      <c r="Q256" s="711"/>
      <c r="R256" s="711"/>
      <c r="S256" s="711"/>
      <c r="T256" s="711"/>
      <c r="U256" s="711"/>
      <c r="V256" s="711"/>
      <c r="W256" s="711"/>
      <c r="X256" s="711"/>
      <c r="Y256" s="711"/>
      <c r="Z256" s="711"/>
      <c r="AA256" s="711"/>
      <c r="AB256" s="711"/>
      <c r="AC256" s="711"/>
      <c r="AD256" s="711"/>
      <c r="AE256" s="711"/>
    </row>
    <row r="257"/>
  </sheetData>
  <sheetProtection algorithmName="SHA-512" hashValue="uH+NZSu2cnM9JBL7dSL+nvQ8bnfoeqPnfRThCep/ljAopFFuUJ2jAtOjJo6P7zTtRkaY/1nlH1IuTn3kRzq8aQ==" saltValue="8H4zXbKjeGktyauCkl6TGw==" spinCount="100000" sheet="1" objects="1" scenarios="1"/>
  <mergeCells count="2">
    <mergeCell ref="B2:AE3"/>
    <mergeCell ref="B255:AE256"/>
  </mergeCells>
  <conditionalFormatting sqref="A15:A236">
    <cfRule type="expression" dxfId="430" priority="15">
      <formula>A15="✅"</formula>
    </cfRule>
    <cfRule type="expression" dxfId="429" priority="16">
      <formula>A15="⛔"</formula>
    </cfRule>
  </conditionalFormatting>
  <conditionalFormatting sqref="C127:C136 C163:C167 C172:C176 C181:C185 C202:C206 C223:C225 C232:C236">
    <cfRule type="expression" dxfId="428" priority="18">
      <formula>Kontrola_modulow_Przychody</formula>
    </cfRule>
  </conditionalFormatting>
  <conditionalFormatting sqref="K15:AE19 K36:AE40 K45:AE49 K96:AE99 K75:AE79 K54:AE58 K107:AE109">
    <cfRule type="expression" dxfId="427" priority="20">
      <formula>AND(K$12&gt;Koniec_Projekt,K$12&lt;=Koniec)</formula>
    </cfRule>
    <cfRule type="expression" dxfId="426" priority="21">
      <formula>K$124&lt;=Koniec_Projekt</formula>
    </cfRule>
  </conditionalFormatting>
  <conditionalFormatting sqref="K149:AE158 K193:AE197 K214:AE218 K100:AE100 K227:AE227 K105:AE106 K232:AE232">
    <cfRule type="cellIs" dxfId="425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24" priority="19">
      <formula>AND(K$12&gt;Koniec_Projekt,K$12&lt;=Koniec)</formula>
    </cfRule>
    <cfRule type="expression" dxfId="423" priority="22">
      <formula>AND(K$124&gt;=Poczatek,K$124&lt;=Koniec_Projekt)</formula>
    </cfRule>
  </conditionalFormatting>
  <conditionalFormatting sqref="B253:AE253">
    <cfRule type="expression" dxfId="422" priority="14">
      <formula>Okres_Prognozy&gt;10</formula>
    </cfRule>
  </conditionalFormatting>
  <conditionalFormatting sqref="K21:AE25">
    <cfRule type="cellIs" dxfId="421" priority="13" operator="equal">
      <formula>0</formula>
    </cfRule>
  </conditionalFormatting>
  <conditionalFormatting sqref="K27:AE31">
    <cfRule type="expression" dxfId="420" priority="11">
      <formula>AND(K$12&gt;Koniec_Projekt,K$12&lt;=Koniec)</formula>
    </cfRule>
    <cfRule type="expression" dxfId="419" priority="12">
      <formula>K$124&lt;=Koniec_Projekt</formula>
    </cfRule>
  </conditionalFormatting>
  <conditionalFormatting sqref="K81:AE85">
    <cfRule type="cellIs" dxfId="418" priority="10" operator="equal">
      <formula>0</formula>
    </cfRule>
  </conditionalFormatting>
  <conditionalFormatting sqref="K87:AE91">
    <cfRule type="expression" dxfId="417" priority="8">
      <formula>AND(K$12&gt;Koniec_Projekt,K$12&lt;=Koniec)</formula>
    </cfRule>
    <cfRule type="expression" dxfId="416" priority="9">
      <formula>K$124&lt;=Koniec_Projekt</formula>
    </cfRule>
  </conditionalFormatting>
  <conditionalFormatting sqref="K60:K64">
    <cfRule type="cellIs" dxfId="415" priority="7" operator="equal">
      <formula>0</formula>
    </cfRule>
  </conditionalFormatting>
  <conditionalFormatting sqref="K66:K70">
    <cfRule type="expression" dxfId="414" priority="5">
      <formula>AND(K$12&gt;Koniec_Projekt,K$12&lt;=Koniec)</formula>
    </cfRule>
    <cfRule type="expression" dxfId="413" priority="6">
      <formula>K$124&lt;=Koniec_Projekt</formula>
    </cfRule>
  </conditionalFormatting>
  <conditionalFormatting sqref="L60:AE64">
    <cfRule type="cellIs" dxfId="412" priority="4" operator="equal">
      <formula>0</formula>
    </cfRule>
  </conditionalFormatting>
  <conditionalFormatting sqref="L66:AE70">
    <cfRule type="expression" dxfId="411" priority="2">
      <formula>AND(L$12&gt;Koniec_Projekt,L$12&lt;=Koniec)</formula>
    </cfRule>
    <cfRule type="expression" dxfId="410" priority="3">
      <formula>L$124&lt;=Koniec_Projekt</formula>
    </cfRule>
  </conditionalFormatting>
  <conditionalFormatting sqref="K226:AE226">
    <cfRule type="cellIs" dxfId="409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431800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customWidth="1"/>
    <col min="3" max="3" width="17.44140625" style="1" bestFit="1" customWidth="1"/>
    <col min="4" max="4" width="21.33203125" style="1" bestFit="1" customWidth="1"/>
    <col min="5" max="5" width="9.33203125" style="1" hidden="1" customWidth="1"/>
    <col min="6" max="9" width="9.77734375" style="1" hidden="1" customWidth="1"/>
    <col min="10" max="10" width="12.77734375" style="1" hidden="1" customWidth="1"/>
    <col min="11" max="31" width="12.77734375" style="1" customWidth="1"/>
    <col min="32" max="32" width="2.77734375" style="1" customWidth="1"/>
    <col min="33" max="37" width="9.33203125" style="1" hidden="1" customWidth="1"/>
    <col min="38" max="38" width="10.109375" style="1" hidden="1" customWidth="1"/>
    <col min="39" max="16384" width="9.33203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5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6" t="s">
        <v>322</v>
      </c>
      <c r="K138" s="727"/>
      <c r="L138" s="727"/>
      <c r="M138" s="727"/>
      <c r="N138" s="727"/>
      <c r="O138" s="727"/>
      <c r="P138" s="727"/>
      <c r="Q138" s="727"/>
      <c r="R138" s="727"/>
      <c r="S138" s="727"/>
      <c r="T138" s="727"/>
      <c r="U138" s="727"/>
      <c r="V138" s="727"/>
      <c r="W138" s="727"/>
      <c r="X138" s="727"/>
      <c r="Y138" s="727"/>
      <c r="Z138" s="727"/>
      <c r="AA138" s="727"/>
      <c r="AB138" s="727"/>
      <c r="AC138" s="727"/>
      <c r="AD138" s="727"/>
      <c r="AE138" s="727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6" t="s">
        <v>322</v>
      </c>
      <c r="K183" s="727"/>
      <c r="L183" s="727"/>
      <c r="M183" s="727"/>
      <c r="N183" s="727"/>
      <c r="O183" s="727"/>
      <c r="P183" s="727"/>
      <c r="Q183" s="727"/>
      <c r="R183" s="727"/>
      <c r="S183" s="727"/>
      <c r="T183" s="727"/>
      <c r="U183" s="727"/>
      <c r="V183" s="727"/>
      <c r="W183" s="727"/>
      <c r="X183" s="727"/>
      <c r="Y183" s="727"/>
      <c r="Z183" s="727"/>
      <c r="AA183" s="727"/>
      <c r="AB183" s="727"/>
      <c r="AC183" s="727"/>
      <c r="AD183" s="727"/>
      <c r="AE183" s="727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>
        <v>0.5</v>
      </c>
      <c r="N184" s="326">
        <v>0.5</v>
      </c>
      <c r="O184" s="326">
        <v>0.5</v>
      </c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6" t="s">
        <v>322</v>
      </c>
      <c r="K213" s="727"/>
      <c r="L213" s="727"/>
      <c r="M213" s="727"/>
      <c r="N213" s="727"/>
      <c r="O213" s="727"/>
      <c r="P213" s="727"/>
      <c r="Q213" s="727"/>
      <c r="R213" s="727"/>
      <c r="S213" s="727"/>
      <c r="T213" s="727"/>
      <c r="U213" s="727"/>
      <c r="V213" s="727"/>
      <c r="W213" s="727"/>
      <c r="X213" s="727"/>
      <c r="Y213" s="727"/>
      <c r="Z213" s="727"/>
      <c r="AA213" s="727"/>
      <c r="AB213" s="727"/>
      <c r="AC213" s="727"/>
      <c r="AD213" s="727"/>
      <c r="AE213" s="727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8" t="s">
        <v>330</v>
      </c>
      <c r="K348" s="728"/>
      <c r="L348" s="728"/>
      <c r="M348" s="728"/>
      <c r="N348" s="728"/>
      <c r="O348" s="728"/>
      <c r="P348" s="728"/>
      <c r="Q348" s="728"/>
      <c r="R348" s="728"/>
      <c r="S348" s="728"/>
      <c r="T348" s="728"/>
      <c r="U348" s="728"/>
      <c r="V348" s="728"/>
      <c r="W348" s="728"/>
      <c r="X348" s="728"/>
      <c r="Y348" s="728"/>
      <c r="Z348" s="728"/>
      <c r="AA348" s="728"/>
      <c r="AB348" s="728"/>
      <c r="AC348" s="728"/>
      <c r="AD348" s="728"/>
      <c r="AE348" s="728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8" t="s">
        <v>330</v>
      </c>
      <c r="K477" s="728"/>
      <c r="L477" s="728"/>
      <c r="M477" s="728"/>
      <c r="N477" s="728"/>
      <c r="O477" s="728"/>
      <c r="P477" s="728"/>
      <c r="Q477" s="728"/>
      <c r="R477" s="728"/>
      <c r="S477" s="728"/>
      <c r="T477" s="728"/>
      <c r="U477" s="728"/>
      <c r="V477" s="728"/>
      <c r="W477" s="728"/>
      <c r="X477" s="728"/>
      <c r="Y477" s="728"/>
      <c r="Z477" s="728"/>
      <c r="AA477" s="728"/>
      <c r="AB477" s="728"/>
      <c r="AC477" s="728"/>
      <c r="AD477" s="728"/>
      <c r="AE477" s="728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6" t="s">
        <v>322</v>
      </c>
      <c r="K552" s="727"/>
      <c r="L552" s="727"/>
      <c r="M552" s="727"/>
      <c r="N552" s="727"/>
      <c r="O552" s="727"/>
      <c r="P552" s="727"/>
      <c r="Q552" s="727"/>
      <c r="R552" s="727"/>
      <c r="S552" s="727"/>
      <c r="T552" s="727"/>
      <c r="U552" s="727"/>
      <c r="V552" s="727"/>
      <c r="W552" s="727"/>
      <c r="X552" s="727"/>
      <c r="Y552" s="727"/>
      <c r="Z552" s="727"/>
      <c r="AA552" s="727"/>
      <c r="AB552" s="727"/>
      <c r="AC552" s="727"/>
      <c r="AD552" s="727"/>
      <c r="AE552" s="727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5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4" customHeight="1">
      <c r="E642" s="254"/>
    </row>
    <row r="643" spans="2:31" ht="13">
      <c r="B643" s="616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710"/>
      <c r="C645" s="710"/>
      <c r="D645" s="710"/>
      <c r="E645" s="710"/>
      <c r="F645" s="710"/>
      <c r="G645" s="710"/>
      <c r="H645" s="710"/>
      <c r="I645" s="710"/>
      <c r="J645" s="710"/>
      <c r="K645" s="710"/>
      <c r="L645" s="710"/>
      <c r="M645" s="710"/>
      <c r="N645" s="710"/>
      <c r="O645" s="710"/>
      <c r="P645" s="710"/>
      <c r="Q645" s="710"/>
      <c r="R645" s="710"/>
      <c r="S645" s="710"/>
      <c r="T645" s="710"/>
      <c r="U645" s="710"/>
      <c r="V645" s="710"/>
      <c r="W645" s="710"/>
      <c r="X645" s="710"/>
      <c r="Y645" s="710"/>
      <c r="Z645" s="710"/>
      <c r="AA645" s="710"/>
      <c r="AB645" s="710"/>
      <c r="AC645" s="710"/>
      <c r="AD645" s="710"/>
      <c r="AE645" s="710"/>
    </row>
    <row r="646" spans="2:31" ht="409.5" customHeight="1">
      <c r="B646" s="711"/>
      <c r="C646" s="711"/>
      <c r="D646" s="711"/>
      <c r="E646" s="711"/>
      <c r="F646" s="711"/>
      <c r="G646" s="711"/>
      <c r="H646" s="711"/>
      <c r="I646" s="711"/>
      <c r="J646" s="711"/>
      <c r="K646" s="711"/>
      <c r="L646" s="711"/>
      <c r="M646" s="711"/>
      <c r="N646" s="711"/>
      <c r="O646" s="711"/>
      <c r="P646" s="711"/>
      <c r="Q646" s="711"/>
      <c r="R646" s="711"/>
      <c r="S646" s="711"/>
      <c r="T646" s="711"/>
      <c r="U646" s="711"/>
      <c r="V646" s="711"/>
      <c r="W646" s="711"/>
      <c r="X646" s="711"/>
      <c r="Y646" s="711"/>
      <c r="Z646" s="711"/>
      <c r="AA646" s="711"/>
      <c r="AB646" s="711"/>
      <c r="AC646" s="711"/>
      <c r="AD646" s="711"/>
      <c r="AE646" s="711"/>
    </row>
    <row r="647" spans="2:31" ht="14.5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OuAYjnK6tmV2kyc1XNmuzmEXiuAwpXPwh9ujprQrzNYOXTDJekIsQsyxlizT+gKm2K2BLaNlnKblVO4Zo9xLSA==" saltValue="tl4PztGtQyccBHWLsUv7uQ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408" priority="6">
      <formula>A14="✅"</formula>
    </cfRule>
    <cfRule type="expression" dxfId="407" priority="7">
      <formula>A14="⛔"</formula>
    </cfRule>
  </conditionalFormatting>
  <conditionalFormatting sqref="D207:D211 D223:D262 D521:D550 D586:D590 D596:D599 D117:D136 D162:D181">
    <cfRule type="expression" dxfId="406" priority="44">
      <formula>test_kosztyBR</formula>
    </cfRule>
  </conditionalFormatting>
  <conditionalFormatting sqref="J15:AE19 J33:AE37 J43:AE47 J49:AE53 J74:AE78 J83:AE87 J93:AE96 J24:AE28">
    <cfRule type="expression" dxfId="405" priority="47">
      <formula>AND(J$12&gt;Koniec_Projekt,J$12&lt;=Koniec)</formula>
    </cfRule>
    <cfRule type="expression" dxfId="404" priority="48">
      <formula>(J$12&lt;=Koniec_Projekt)</formula>
    </cfRule>
  </conditionalFormatting>
  <conditionalFormatting sqref="J55:AE59 J391:AE430 J478:AE517">
    <cfRule type="cellIs" dxfId="403" priority="41" operator="equal">
      <formula>0</formula>
    </cfRule>
  </conditionalFormatting>
  <conditionalFormatting sqref="J117:AE136 J162:AE181 J207:AE211 J223:AE262 J265:AE304 J307:AE346 J521:AE550 J586:AE590 J596:AE599">
    <cfRule type="expression" dxfId="402" priority="45">
      <formula>AND(J$12&gt;Koniec_Projekt,J$12&lt;=Koniec)</formula>
    </cfRule>
    <cfRule type="expression" dxfId="401" priority="46">
      <formula>AND(J$12&gt;=Poczatek,J$12&lt;=Koniec_Projekt)</formula>
    </cfRule>
  </conditionalFormatting>
  <conditionalFormatting sqref="J139:AE158">
    <cfRule type="expression" dxfId="400" priority="40">
      <formula>$C139="nie"</formula>
    </cfRule>
    <cfRule type="expression" dxfId="399" priority="82">
      <formula>AND($C139="tak",J$114&gt;=Poczatek,J$114&lt;=Koniec_Projekt)</formula>
    </cfRule>
    <cfRule type="expression" dxfId="398" priority="83">
      <formula>AND($C139="",ISBLANK(J139)=FALSE)</formula>
    </cfRule>
  </conditionalFormatting>
  <conditionalFormatting sqref="J184:AE203">
    <cfRule type="expression" dxfId="397" priority="39">
      <formula>$C184="nie"</formula>
    </cfRule>
    <cfRule type="expression" dxfId="396" priority="80">
      <formula>AND($C184="tak",J$114&gt;=Poczatek,J$114&lt;=Koniec_Projekt)</formula>
    </cfRule>
    <cfRule type="expression" dxfId="395" priority="81">
      <formula>AND($C184="",ISBLANK(J184)=FALSE)</formula>
    </cfRule>
  </conditionalFormatting>
  <conditionalFormatting sqref="J214:AE218">
    <cfRule type="expression" dxfId="394" priority="38">
      <formula>$C214="nie"</formula>
    </cfRule>
    <cfRule type="expression" dxfId="393" priority="78">
      <formula>AND($C214="tak",J$114&gt;=Poczatek,J$114&lt;=Koniec_Projekt)</formula>
    </cfRule>
    <cfRule type="expression" dxfId="392" priority="79">
      <formula>AND($C214="",ISBLANK(J214)=FALSE)</formula>
    </cfRule>
  </conditionalFormatting>
  <conditionalFormatting sqref="J349:AE388">
    <cfRule type="expression" dxfId="391" priority="37">
      <formula>OR($C349="nie")</formula>
    </cfRule>
    <cfRule type="expression" dxfId="390" priority="76">
      <formula>AND($C349="tak",J$114&gt;=Poczatek,J$114&lt;=Koniec_Projekt)</formula>
    </cfRule>
    <cfRule type="expression" dxfId="389" priority="77">
      <formula>AND($C349="",ISBLANK(J349)=FALSE)</formula>
    </cfRule>
  </conditionalFormatting>
  <conditionalFormatting sqref="J553:AE582">
    <cfRule type="expression" dxfId="388" priority="36">
      <formula>$C553="nie"</formula>
    </cfRule>
    <cfRule type="expression" dxfId="387" priority="74">
      <formula>AND($C553="tak",J$114&gt;=Poczatek,J$114&lt;=Koniec_Projekt)</formula>
    </cfRule>
    <cfRule type="expression" dxfId="386" priority="75">
      <formula>AND($C553="",ISBLANK(J553)=FALSE)</formula>
    </cfRule>
  </conditionalFormatting>
  <conditionalFormatting sqref="J65:AE69">
    <cfRule type="expression" dxfId="385" priority="4">
      <formula>AND(J$12&gt;Koniec_Projekt,J$12&lt;=Koniec)</formula>
    </cfRule>
    <cfRule type="expression" dxfId="384" priority="5">
      <formula>(J$12&lt;=Koniec_Projekt)</formula>
    </cfRule>
  </conditionalFormatting>
  <conditionalFormatting sqref="J436:AE475">
    <cfRule type="expression" dxfId="383" priority="2">
      <formula>AND(J$12&gt;Koniec_Projekt,J$12&lt;=Koniec)</formula>
    </cfRule>
    <cfRule type="expression" dxfId="382" priority="3">
      <formula>AND(J$12&gt;=Poczatek,J$12&lt;=Koniec_Projekt)</formula>
    </cfRule>
  </conditionalFormatting>
  <conditionalFormatting sqref="B139:D158 B184:D203">
    <cfRule type="expression" dxfId="381" priority="1527">
      <formula>$C117="nie"</formula>
    </cfRule>
  </conditionalFormatting>
  <conditionalFormatting sqref="B214:D218">
    <cfRule type="expression" dxfId="380" priority="1531">
      <formula>$C207="nie"</formula>
    </cfRule>
  </conditionalFormatting>
  <conditionalFormatting sqref="B349:D388">
    <cfRule type="expression" dxfId="379" priority="1533">
      <formula>$C223="nie"</formula>
    </cfRule>
  </conditionalFormatting>
  <conditionalFormatting sqref="B478:D517">
    <cfRule type="expression" dxfId="378" priority="1535">
      <formula>$C223="nie"</formula>
    </cfRule>
  </conditionalFormatting>
  <conditionalFormatting sqref="B553:D582">
    <cfRule type="expression" dxfId="377" priority="1537">
      <formula>$C521="nie"</formula>
    </cfRule>
  </conditionalFormatting>
  <conditionalFormatting sqref="B643:AE643">
    <cfRule type="expression" dxfId="37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15</xdr:col>
                    <xdr:colOff>266700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zoomScaleNormal="100" workbookViewId="0"/>
  </sheetViews>
  <sheetFormatPr defaultColWidth="0" defaultRowHeight="12" zeroHeight="1"/>
  <cols>
    <col min="1" max="1" width="2.77734375" style="324" customWidth="1"/>
    <col min="2" max="2" width="49.109375" style="1" customWidth="1"/>
    <col min="3" max="3" width="18.77734375" style="1" bestFit="1" customWidth="1"/>
    <col min="4" max="5" width="12.77734375" style="1" customWidth="1"/>
    <col min="6" max="7" width="13.6640625" style="1" customWidth="1"/>
    <col min="8" max="8" width="13.77734375" style="1" customWidth="1"/>
    <col min="9" max="9" width="14.77734375" style="1" customWidth="1"/>
    <col min="10" max="10" width="14.3320312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605"/>
      <c r="Y2" s="605"/>
      <c r="Z2" s="605"/>
      <c r="AA2" s="605"/>
      <c r="AB2" s="605"/>
      <c r="AC2" s="605"/>
      <c r="AD2" s="605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5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1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30"/>
      <c r="L222" s="731"/>
      <c r="M222" s="731"/>
      <c r="N222" s="731"/>
      <c r="O222" s="731"/>
      <c r="P222" s="731"/>
      <c r="Q222" s="731"/>
      <c r="R222" s="731"/>
      <c r="S222" s="731"/>
      <c r="T222" s="731"/>
      <c r="U222" s="731"/>
      <c r="V222" s="731"/>
      <c r="W222" s="731"/>
      <c r="X222" s="731"/>
      <c r="Y222" s="731"/>
      <c r="Z222" s="731"/>
      <c r="AA222" s="731"/>
      <c r="AB222" s="731"/>
      <c r="AC222" s="731"/>
      <c r="AD222" s="731"/>
      <c r="AE222" s="731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1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/>
      <c r="N290" s="386"/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si="254"/>
        <v>0</v>
      </c>
      <c r="N307" s="102">
        <f t="shared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si="270"/>
        <v>0</v>
      </c>
      <c r="N322" s="97">
        <f t="shared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1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2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1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1.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1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1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31.5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2"/>
      <c r="C658" s="732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9"/>
      <c r="C659" s="729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9"/>
      <c r="C660" s="729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9"/>
      <c r="C661" s="729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9"/>
      <c r="C662" s="729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9"/>
      <c r="C663" s="729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9"/>
      <c r="C664" s="729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9"/>
      <c r="C665" s="729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9"/>
      <c r="C666" s="729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9"/>
      <c r="C667" s="729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9"/>
      <c r="C668" s="729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9"/>
      <c r="C669" s="729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9"/>
      <c r="C670" s="729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9"/>
      <c r="C671" s="729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9"/>
      <c r="C672" s="729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9"/>
      <c r="C673" s="729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9"/>
      <c r="C674" s="729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9"/>
      <c r="C675" s="729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9"/>
      <c r="C676" s="729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9"/>
      <c r="C677" s="729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9"/>
      <c r="C678" s="729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9"/>
      <c r="C679" s="729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9"/>
      <c r="C680" s="729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9"/>
      <c r="C681" s="729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9"/>
      <c r="C682" s="729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9"/>
      <c r="C683" s="729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9"/>
      <c r="C684" s="729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9"/>
      <c r="C685" s="729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9"/>
      <c r="C686" s="729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9"/>
      <c r="C687" s="729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9"/>
      <c r="C688" s="729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9"/>
      <c r="C689" s="729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9"/>
      <c r="C690" s="729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9"/>
      <c r="C691" s="729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9"/>
      <c r="C692" s="729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9"/>
      <c r="C693" s="729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9"/>
      <c r="C694" s="729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9"/>
      <c r="C695" s="729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9"/>
      <c r="C696" s="729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9"/>
      <c r="C697" s="729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36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4.5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4" customHeight="1"/>
    <row r="871" spans="1:31" ht="13">
      <c r="A871" s="577"/>
      <c r="B871" s="616" t="str">
        <f>IF(Okres_Prognozy&gt;10,"Uwaga! Okres prognozy przekracza 10 lat. Należy uzasadnić przyjęty okres prognozy","")</f>
        <v/>
      </c>
    </row>
    <row r="872" spans="1:31" ht="4" customHeight="1">
      <c r="A872" s="577"/>
    </row>
    <row r="873" spans="1:31" ht="409.5" customHeight="1">
      <c r="A873" s="577"/>
      <c r="B873" s="710"/>
      <c r="C873" s="710"/>
      <c r="D873" s="710"/>
      <c r="E873" s="710"/>
      <c r="F873" s="710"/>
      <c r="G873" s="710"/>
      <c r="H873" s="710"/>
      <c r="I873" s="710"/>
      <c r="J873" s="710"/>
      <c r="K873" s="710"/>
      <c r="L873" s="710"/>
      <c r="M873" s="710"/>
      <c r="N873" s="710"/>
      <c r="O873" s="710"/>
      <c r="P873" s="710"/>
      <c r="Q873" s="710"/>
      <c r="R873" s="710"/>
      <c r="S873" s="710"/>
      <c r="T873" s="710"/>
      <c r="U873" s="710"/>
      <c r="V873" s="710"/>
      <c r="W873" s="710"/>
      <c r="X873" s="710"/>
      <c r="Y873" s="710"/>
      <c r="Z873" s="710"/>
      <c r="AA873" s="710"/>
      <c r="AB873" s="710"/>
      <c r="AC873" s="710"/>
      <c r="AD873" s="710"/>
      <c r="AE873" s="710"/>
    </row>
    <row r="874" spans="1:31" ht="409.5" customHeight="1">
      <c r="A874" s="577"/>
      <c r="B874" s="711"/>
      <c r="C874" s="711"/>
      <c r="D874" s="711"/>
      <c r="E874" s="711"/>
      <c r="F874" s="711"/>
      <c r="G874" s="711"/>
      <c r="H874" s="711"/>
      <c r="I874" s="711"/>
      <c r="J874" s="711"/>
      <c r="K874" s="711"/>
      <c r="L874" s="711"/>
      <c r="M874" s="711"/>
      <c r="N874" s="711"/>
      <c r="O874" s="711"/>
      <c r="P874" s="711"/>
      <c r="Q874" s="711"/>
      <c r="R874" s="711"/>
      <c r="S874" s="711"/>
      <c r="T874" s="711"/>
      <c r="U874" s="711"/>
      <c r="V874" s="711"/>
      <c r="W874" s="711"/>
      <c r="X874" s="711"/>
      <c r="Y874" s="711"/>
      <c r="Z874" s="711"/>
      <c r="AA874" s="711"/>
      <c r="AB874" s="711"/>
      <c r="AC874" s="711"/>
      <c r="AD874" s="711"/>
      <c r="AE874" s="711"/>
    </row>
    <row r="875" spans="1:31" ht="14.5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5" hidden="1" thickBot="1">
      <c r="A1173" s="325"/>
      <c r="B1173" s="441" t="s">
        <v>721</v>
      </c>
    </row>
    <row r="1174" spans="1:31" ht="12.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5" hidden="1" thickBot="1">
      <c r="A1333" s="325"/>
      <c r="B1333" s="441" t="s">
        <v>720</v>
      </c>
    </row>
    <row r="1334" spans="1:31" ht="12.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5" hidden="1" thickBot="1">
      <c r="A1444" s="325"/>
      <c r="B1444" s="441" t="s">
        <v>719</v>
      </c>
      <c r="K1444" s="1">
        <f>COLUMN()</f>
        <v>11</v>
      </c>
    </row>
    <row r="1445" spans="1:31" ht="12.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5" hidden="1" thickBot="1">
      <c r="A1484" s="325"/>
      <c r="B1484" s="441" t="s">
        <v>718</v>
      </c>
    </row>
    <row r="1485" spans="1:31" ht="12.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1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5" hidden="1" thickBot="1">
      <c r="A1566" s="325"/>
      <c r="D1566" s="697" t="s">
        <v>895</v>
      </c>
    </row>
    <row r="1567" spans="1:31" ht="12.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5" hidden="1" thickBot="1">
      <c r="A1607" s="325"/>
      <c r="B1607" s="441" t="s">
        <v>717</v>
      </c>
    </row>
    <row r="1608" spans="1:31" ht="12.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1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5" hidden="1" thickBot="1">
      <c r="A1899" s="325"/>
      <c r="D1899" s="697" t="s">
        <v>895</v>
      </c>
    </row>
    <row r="1900" spans="1:31" ht="12.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B2305" s="365" t="s">
        <v>902</v>
      </c>
      <c r="C2305" s="706"/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60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5" hidden="1" thickTop="1"/>
    <row r="2374" spans="2:31" ht="12.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5" hidden="1" thickTop="1"/>
    <row r="2381" spans="2:31" ht="12.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5" hidden="1" thickTop="1"/>
    <row r="2388" spans="2:31" ht="12.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5" hidden="1" thickTop="1"/>
    <row r="2395" spans="2:31" ht="12.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5" hidden="1" thickTop="1"/>
    <row r="2402" spans="2:31" ht="12.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5" hidden="1" thickTop="1"/>
    <row r="2409" spans="2:31" ht="12.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5" hidden="1" thickTop="1"/>
    <row r="2416" spans="2:31" ht="12.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5" hidden="1" thickTop="1"/>
    <row r="2423" spans="2:31" ht="12.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5" hidden="1" thickTop="1"/>
    <row r="2430" spans="2:31" ht="12.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5" hidden="1" thickTop="1"/>
    <row r="2437" spans="2:31" ht="12.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5" hidden="1" thickTop="1"/>
    <row r="2444" spans="2:31" ht="12.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5" hidden="1" thickTop="1"/>
    <row r="2451" spans="2:31" ht="12.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5" hidden="1" thickTop="1"/>
    <row r="2458" spans="2:31" ht="12.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5" hidden="1" thickTop="1"/>
    <row r="2465" spans="2:31" ht="12.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5" hidden="1" thickTop="1"/>
    <row r="2472" spans="2:31" ht="12.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5" hidden="1" thickTop="1"/>
    <row r="2479" spans="2:31" ht="12.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5" hidden="1" thickTop="1"/>
    <row r="2486" spans="1:31" ht="12.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5" hidden="1" thickTop="1"/>
    <row r="2493" spans="1:31" ht="12.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5" hidden="1" thickTop="1"/>
    <row r="2500" spans="2:31" ht="12.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5" hidden="1" thickTop="1"/>
    <row r="2507" spans="2:31" ht="12.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5" hidden="1" thickTop="1"/>
    <row r="2514" spans="1:31" ht="12.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5" hidden="1" thickTop="1">
      <c r="C2529" s="251"/>
      <c r="D2529" s="454"/>
      <c r="E2529" s="454"/>
      <c r="F2529" s="454"/>
      <c r="G2529" s="454"/>
    </row>
    <row r="2530" spans="2:31" ht="12.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5" hidden="1" thickTop="1">
      <c r="C2536" s="251"/>
      <c r="D2536" s="454"/>
      <c r="E2536" s="454"/>
      <c r="F2536" s="454"/>
      <c r="G2536" s="454"/>
    </row>
    <row r="2537" spans="2:31" ht="12.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5" hidden="1" thickTop="1"/>
    <row r="2544" spans="2:31" ht="12.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5" hidden="1" thickTop="1">
      <c r="C2550" s="251"/>
      <c r="D2550" s="454"/>
      <c r="E2550" s="454"/>
      <c r="F2550" s="454"/>
      <c r="G2550" s="454"/>
    </row>
    <row r="2551" spans="2:31" ht="12.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5" hidden="1" thickTop="1">
      <c r="C2557" s="251"/>
      <c r="D2557" s="454"/>
      <c r="E2557" s="454"/>
      <c r="F2557" s="454"/>
      <c r="G2557" s="454"/>
    </row>
    <row r="2558" spans="2:31" ht="12.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5" hidden="1" thickTop="1">
      <c r="D2564" s="454"/>
      <c r="E2564" s="454"/>
      <c r="F2564" s="454"/>
      <c r="G2564" s="454"/>
    </row>
    <row r="2565" spans="2:31" ht="12.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5" hidden="1" thickTop="1">
      <c r="C2571" s="251"/>
      <c r="D2571" s="454"/>
      <c r="E2571" s="454"/>
      <c r="F2571" s="454"/>
      <c r="G2571" s="454"/>
    </row>
    <row r="2572" spans="2:31" ht="12.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5" hidden="1" thickTop="1">
      <c r="C2578" s="251"/>
    </row>
    <row r="2579" spans="2:31" ht="12.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5" hidden="1" thickTop="1">
      <c r="D2585" s="454"/>
      <c r="E2585" s="454"/>
      <c r="F2585" s="454"/>
      <c r="G2585" s="454"/>
    </row>
    <row r="2586" spans="2:31" ht="12.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5" hidden="1" thickTop="1">
      <c r="C2592" s="251"/>
      <c r="D2592" s="454"/>
      <c r="E2592" s="454"/>
      <c r="F2592" s="454"/>
      <c r="G2592" s="454"/>
    </row>
    <row r="2593" spans="2:31" ht="12.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5" hidden="1" thickTop="1">
      <c r="C2599" s="251"/>
      <c r="D2599" s="454"/>
      <c r="E2599" s="454"/>
      <c r="F2599" s="454"/>
      <c r="G2599" s="454"/>
    </row>
    <row r="2600" spans="2:31" ht="12.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5" hidden="1" thickTop="1">
      <c r="D2606" s="454"/>
      <c r="E2606" s="454"/>
      <c r="F2606" s="454"/>
      <c r="G2606" s="454"/>
    </row>
    <row r="2607" spans="2:31" ht="12.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5" hidden="1" thickTop="1">
      <c r="C2613" s="251"/>
    </row>
    <row r="2614" spans="2:31" ht="12.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5" hidden="1" thickTop="1">
      <c r="C2620" s="251"/>
      <c r="D2620" s="454"/>
      <c r="E2620" s="454"/>
      <c r="F2620" s="454"/>
      <c r="G2620" s="454"/>
    </row>
    <row r="2621" spans="2:31" ht="12.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5" hidden="1" thickTop="1">
      <c r="C2636" s="251"/>
      <c r="D2636" s="454"/>
      <c r="E2636" s="454"/>
      <c r="F2636" s="454"/>
      <c r="G2636" s="454"/>
    </row>
    <row r="2637" spans="1:31" ht="12.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5" hidden="1" thickTop="1">
      <c r="C2643" s="251"/>
      <c r="D2643" s="454"/>
      <c r="E2643" s="454"/>
      <c r="F2643" s="454"/>
      <c r="G2643" s="454"/>
    </row>
    <row r="2644" spans="2:31" ht="12.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5" hidden="1" thickTop="1"/>
    <row r="2651" spans="2:31" ht="12.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5" hidden="1" thickTop="1">
      <c r="C2657" s="251"/>
      <c r="D2657" s="454"/>
      <c r="E2657" s="454"/>
      <c r="F2657" s="454"/>
      <c r="G2657" s="454"/>
    </row>
    <row r="2658" spans="1:31" ht="12.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5" hidden="1" thickTop="1">
      <c r="C2673" s="251"/>
      <c r="D2673" s="454"/>
      <c r="E2673" s="454"/>
      <c r="F2673" s="454"/>
      <c r="G2673" s="454"/>
    </row>
    <row r="2674" spans="2:31" ht="12.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5" hidden="1" thickTop="1">
      <c r="C2680" s="251"/>
      <c r="D2680" s="454"/>
      <c r="E2680" s="454"/>
      <c r="F2680" s="454"/>
      <c r="G2680" s="454"/>
    </row>
    <row r="2681" spans="2:31" ht="12.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5" hidden="1" thickTop="1"/>
    <row r="2688" spans="2:31" ht="12.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5" hidden="1" thickTop="1">
      <c r="C2694" s="251"/>
      <c r="D2694" s="454"/>
      <c r="E2694" s="454"/>
      <c r="F2694" s="454"/>
      <c r="G2694" s="454"/>
    </row>
    <row r="2695" spans="2:31" ht="12.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5" hidden="1" thickTop="1"/>
    <row r="2702" spans="2:31" ht="12.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5" hidden="1" thickTop="1">
      <c r="C2708" s="251"/>
      <c r="D2708" s="454"/>
      <c r="E2708" s="454"/>
      <c r="F2708" s="454"/>
      <c r="G2708" s="454"/>
    </row>
    <row r="2709" spans="2:31" ht="12.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5" hidden="1" thickTop="1">
      <c r="C2715" s="251"/>
      <c r="D2715" s="454"/>
      <c r="E2715" s="454"/>
      <c r="F2715" s="454"/>
      <c r="G2715" s="454"/>
    </row>
    <row r="2716" spans="2:31" ht="12.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5" hidden="1" thickTop="1"/>
    <row r="2723" spans="2:31" ht="12.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5" hidden="1" thickTop="1">
      <c r="C2729" s="251"/>
      <c r="D2729" s="454"/>
      <c r="E2729" s="454"/>
      <c r="F2729" s="454"/>
      <c r="G2729" s="454"/>
    </row>
    <row r="2730" spans="2:31" ht="12.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5" hidden="1" thickTop="1"/>
    <row r="2737" spans="1:31" hidden="1">
      <c r="D2737" s="673">
        <v>269</v>
      </c>
      <c r="E2737" s="674" t="s">
        <v>866</v>
      </c>
    </row>
    <row r="2738" spans="1:31" ht="12.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5" hidden="1" thickTop="1"/>
    <row r="2745" spans="1:31" ht="12.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5" hidden="1" thickTop="1"/>
    <row r="2752" spans="1:31" ht="12.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5" hidden="1" thickTop="1"/>
    <row r="2759" spans="2:31" ht="12.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5" hidden="1" thickTop="1"/>
    <row r="2766" spans="2:31" ht="12.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5" hidden="1" thickTop="1"/>
    <row r="2782" spans="1:31" ht="12.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5" hidden="1" thickTop="1"/>
    <row r="2789" spans="2:31" ht="12.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5" hidden="1" thickTop="1"/>
    <row r="2796" spans="2:31" ht="12.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5" hidden="1" thickTop="1"/>
    <row r="2803" spans="2:31" ht="12.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5" hidden="1" thickTop="1"/>
    <row r="2810" spans="2:31" ht="12.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5" hidden="1" thickTop="1"/>
    <row r="2817" spans="2:31" ht="12.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5" hidden="1" thickTop="1"/>
    <row r="2824" spans="2:31" ht="12.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5" hidden="1" thickTop="1"/>
    <row r="2831" spans="2:31" ht="12.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5" hidden="1" thickTop="1"/>
    <row r="2838" spans="2:31" ht="12.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5" hidden="1" thickTop="1"/>
    <row r="2845" spans="2:31" ht="12.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5" hidden="1" thickTop="1"/>
    <row r="2852" spans="2:31" ht="12.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5" hidden="1" thickTop="1"/>
    <row r="2859" spans="2:31" ht="12.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5" hidden="1" thickTop="1"/>
    <row r="2866" spans="2:31" ht="12.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5" hidden="1" thickTop="1"/>
    <row r="2873" spans="2:31" ht="12.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5" hidden="1" thickTop="1"/>
    <row r="2880" spans="2:31" ht="12.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5" hidden="1" thickTop="1"/>
    <row r="2887" spans="2:31" ht="12.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5" hidden="1" thickTop="1"/>
    <row r="2894" spans="2:31" ht="12.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5" hidden="1" thickTop="1"/>
    <row r="2901" spans="2:31" ht="12.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5" hidden="1" thickTop="1"/>
    <row r="2908" spans="2:31" ht="12.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5" hidden="1" thickTop="1"/>
    <row r="2915" spans="2:31" ht="12.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5" hidden="1" thickTop="1"/>
    <row r="2922" spans="2:31" ht="12.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5" hidden="1" thickTop="1"/>
    <row r="2929" spans="2:31" ht="12.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5" hidden="1" thickTop="1"/>
    <row r="2936" spans="2:31" ht="12.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5" hidden="1" thickTop="1"/>
    <row r="2943" spans="2:31" ht="12.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5" hidden="1" thickTop="1"/>
    <row r="2950" spans="2:31" ht="12.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5" hidden="1" thickTop="1"/>
    <row r="2957" spans="2:31" ht="12.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5" hidden="1" thickTop="1"/>
    <row r="2964" spans="2:31" ht="12.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5" hidden="1" thickTop="1"/>
    <row r="2971" spans="2:31" ht="12.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5" hidden="1" thickTop="1"/>
    <row r="2978" spans="2:31" ht="12.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5" hidden="1" thickTop="1"/>
    <row r="2985" spans="2:31" ht="12.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5" hidden="1" thickTop="1"/>
    <row r="2992" spans="2:31" ht="12.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5" hidden="1" thickTop="1"/>
    <row r="2999" spans="2:31" ht="12.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5" hidden="1" thickTop="1"/>
    <row r="3006" spans="2:31" ht="12.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5" hidden="1" thickTop="1"/>
    <row r="3013" spans="2:31" ht="12.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5" hidden="1" thickTop="1"/>
    <row r="3020" spans="2:31" ht="12.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5" hidden="1" thickTop="1"/>
    <row r="3027" spans="2:31" ht="12.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5" hidden="1" thickTop="1"/>
    <row r="3034" spans="2:31" ht="12.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5" hidden="1" thickTop="1"/>
    <row r="3041" spans="1:31" ht="12.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5" hidden="1" thickTop="1"/>
    <row r="3048" spans="1:31" ht="12.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5" hidden="1" thickTop="1"/>
    <row r="3055" spans="1:31" hidden="1">
      <c r="D3055" s="673">
        <v>269</v>
      </c>
      <c r="E3055" s="674" t="s">
        <v>866</v>
      </c>
    </row>
    <row r="3056" spans="1:31" ht="12.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5" hidden="1" thickTop="1"/>
    <row r="3063" spans="2:31" ht="12.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5" hidden="1" thickTop="1"/>
    <row r="3070" spans="2:31" ht="12.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5" hidden="1" thickTop="1"/>
    <row r="3077" spans="2:31" ht="12.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5" hidden="1" thickTop="1"/>
    <row r="3084" spans="2:31" ht="12.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5" hidden="1" thickTop="1"/>
    <row r="3100" spans="1:31" ht="12.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5" hidden="1" thickTop="1"/>
    <row r="3107" spans="2:31" ht="12.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5" hidden="1" thickTop="1"/>
    <row r="3114" spans="2:31" ht="12.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5" hidden="1" thickTop="1"/>
    <row r="3121" spans="2:31" ht="12.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5" hidden="1" thickTop="1"/>
    <row r="3128" spans="2:31" ht="12.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5" hidden="1" thickTop="1"/>
    <row r="3135" spans="2:31" ht="12.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5" hidden="1" thickTop="1"/>
    <row r="3142" spans="2:31" ht="12.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5" hidden="1" thickTop="1"/>
    <row r="3149" spans="2:31" ht="12.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5" hidden="1" thickTop="1"/>
    <row r="3156" spans="1:31" ht="12.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5" hidden="1" thickTop="1"/>
    <row r="3172" spans="2:31" ht="12.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5" hidden="1" thickTop="1"/>
    <row r="3179" spans="2:31" ht="12.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5" hidden="1" thickTop="1"/>
    <row r="3186" spans="2:31" ht="12.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5" hidden="1" thickTop="1"/>
    <row r="3193" spans="2:31" ht="12.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5" hidden="1" thickTop="1"/>
    <row r="3200" spans="2:31" ht="12.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5" hidden="1" thickTop="1"/>
    <row r="3207" spans="2:31" ht="12.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5" hidden="1" thickTop="1"/>
    <row r="3214" spans="2:31" ht="12.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5" hidden="1" thickTop="1"/>
    <row r="3221" spans="2:31" ht="12.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5" hidden="1" thickTop="1"/>
    <row r="3228" spans="2:31" ht="12.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5" hidden="1" thickTop="1"/>
    <row r="3257" spans="2:31" ht="12.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5" hidden="1" thickTop="1"/>
    <row r="3269" spans="2:31" ht="12.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5" hidden="1" thickTop="1"/>
    <row r="3281" spans="2:31" ht="12.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5" hidden="1" thickTop="1"/>
    <row r="3293" spans="2:31" ht="12.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5" hidden="1" thickTop="1"/>
    <row r="3305" spans="2:31" ht="12.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5" hidden="1" thickTop="1"/>
    <row r="3317" spans="2:31" ht="12.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5" hidden="1" thickTop="1"/>
    <row r="3329" spans="2:31" ht="12.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5" hidden="1" thickTop="1"/>
    <row r="3341" spans="2:31" ht="12.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5" hidden="1" thickTop="1"/>
    <row r="3353" spans="2:31" ht="12.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5" hidden="1" thickTop="1"/>
    <row r="3365" spans="2:31" ht="12.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5" hidden="1" thickTop="1"/>
    <row r="3377" spans="2:31" ht="12.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5" hidden="1" thickTop="1"/>
    <row r="3389" spans="2:31" ht="12.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5" hidden="1" thickTop="1"/>
    <row r="3401" spans="2:31" ht="12.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5" hidden="1" thickTop="1"/>
    <row r="3413" spans="2:31" ht="12.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5" hidden="1" thickTop="1"/>
    <row r="3425" spans="2:31" ht="12.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5" hidden="1" thickTop="1"/>
    <row r="3437" spans="2:31" ht="12.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5" hidden="1" thickTop="1"/>
    <row r="3449" spans="2:31" ht="12.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5" hidden="1" thickTop="1"/>
    <row r="3461" spans="2:31" ht="12.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5" hidden="1" thickTop="1"/>
    <row r="3473" spans="2:31" ht="12.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5" hidden="1" thickTop="1"/>
    <row r="3500" spans="1:31" hidden="1">
      <c r="A3500" s="325"/>
      <c r="B3500" s="682" t="s">
        <v>889</v>
      </c>
    </row>
    <row r="3502" spans="1:31" ht="36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PWs+KgYnl4ZaVK65C+miD5q2zU5240RJ7qBcPSrAc3e8lXGBoZyxpyOIWCuSHkf2fyJP/I8fdj/bWOjpRqPmRA==" saltValue="VSK29I4d+oSAwvS368LBww==" spinCount="100000" sheet="1" objects="1" scenarios="1"/>
  <mergeCells count="43"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77:C677"/>
    <mergeCell ref="B678:C678"/>
    <mergeCell ref="B679:C679"/>
    <mergeCell ref="B680:C680"/>
    <mergeCell ref="B694:C694"/>
    <mergeCell ref="B672:C672"/>
    <mergeCell ref="B673:C673"/>
    <mergeCell ref="B674:C674"/>
    <mergeCell ref="B675:C675"/>
    <mergeCell ref="B676:C676"/>
    <mergeCell ref="B667:C667"/>
    <mergeCell ref="B668:C668"/>
    <mergeCell ref="B669:C669"/>
    <mergeCell ref="B670:C670"/>
    <mergeCell ref="B671:C671"/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</mergeCells>
  <phoneticPr fontId="58" type="noConversion"/>
  <conditionalFormatting sqref="B17 K17:AE17">
    <cfRule type="expression" dxfId="375" priority="586">
      <formula>$C2306=2</formula>
    </cfRule>
  </conditionalFormatting>
  <conditionalFormatting sqref="B18">
    <cfRule type="expression" dxfId="374" priority="590">
      <formula>$C2306=2</formula>
    </cfRule>
  </conditionalFormatting>
  <conditionalFormatting sqref="B25 K25:AE25">
    <cfRule type="expression" dxfId="373" priority="581">
      <formula>$C2307=2</formula>
    </cfRule>
  </conditionalFormatting>
  <conditionalFormatting sqref="B26">
    <cfRule type="expression" dxfId="372" priority="585">
      <formula>$C2307=2</formula>
    </cfRule>
  </conditionalFormatting>
  <conditionalFormatting sqref="B33 K33:AE33">
    <cfRule type="expression" dxfId="371" priority="576">
      <formula>$C2308=2</formula>
    </cfRule>
  </conditionalFormatting>
  <conditionalFormatting sqref="B34">
    <cfRule type="expression" dxfId="370" priority="580">
      <formula>$C2308=2</formula>
    </cfRule>
  </conditionalFormatting>
  <conditionalFormatting sqref="B41 K41:AE41">
    <cfRule type="expression" dxfId="369" priority="571">
      <formula>$C2309=2</formula>
    </cfRule>
  </conditionalFormatting>
  <conditionalFormatting sqref="B42">
    <cfRule type="expression" dxfId="368" priority="575">
      <formula>$C2309=2</formula>
    </cfRule>
  </conditionalFormatting>
  <conditionalFormatting sqref="B49 K49:AE49">
    <cfRule type="expression" dxfId="367" priority="566">
      <formula>$C2310=2</formula>
    </cfRule>
  </conditionalFormatting>
  <conditionalFormatting sqref="B50">
    <cfRule type="expression" dxfId="366" priority="570">
      <formula>$C2310=2</formula>
    </cfRule>
  </conditionalFormatting>
  <conditionalFormatting sqref="B57">
    <cfRule type="expression" dxfId="365" priority="561">
      <formula>$C2311=2</formula>
    </cfRule>
  </conditionalFormatting>
  <conditionalFormatting sqref="B58">
    <cfRule type="expression" dxfId="364" priority="565">
      <formula>$C2311=2</formula>
    </cfRule>
  </conditionalFormatting>
  <conditionalFormatting sqref="B65 K65:AE65">
    <cfRule type="expression" dxfId="363" priority="556">
      <formula>$C2312=2</formula>
    </cfRule>
  </conditionalFormatting>
  <conditionalFormatting sqref="B66">
    <cfRule type="expression" dxfId="362" priority="560">
      <formula>$C2312=2</formula>
    </cfRule>
  </conditionalFormatting>
  <conditionalFormatting sqref="B73 K73:AE73">
    <cfRule type="expression" dxfId="361" priority="551">
      <formula>$C2313=2</formula>
    </cfRule>
  </conditionalFormatting>
  <conditionalFormatting sqref="B74">
    <cfRule type="expression" dxfId="360" priority="555">
      <formula>$C2313=2</formula>
    </cfRule>
  </conditionalFormatting>
  <conditionalFormatting sqref="B363:B367">
    <cfRule type="containsText" dxfId="359" priority="550" operator="containsText" text="zrealizowane">
      <formula>NOT(ISERROR(SEARCH("zrealizowane",B363)))</formula>
    </cfRule>
  </conditionalFormatting>
  <conditionalFormatting sqref="B223:C240">
    <cfRule type="expression" dxfId="358" priority="1030">
      <formula>OR($F87="nie",AND($F87="tak",$G87="nie"))</formula>
    </cfRule>
  </conditionalFormatting>
  <conditionalFormatting sqref="B241:C241">
    <cfRule type="expression" dxfId="357" priority="224">
      <formula>OR($F135="nie",AND($F135="tak",$G135="nie"))</formula>
    </cfRule>
  </conditionalFormatting>
  <conditionalFormatting sqref="B242:C242">
    <cfRule type="expression" dxfId="356" priority="607">
      <formula>OR($F89="nie",AND($F89="tak",$G89="nie"))</formula>
    </cfRule>
  </conditionalFormatting>
  <conditionalFormatting sqref="B245:C262">
    <cfRule type="expression" dxfId="355" priority="1032">
      <formula>OR($F87="nie",AND($F87="tak",$G87="nie"))</formula>
    </cfRule>
  </conditionalFormatting>
  <conditionalFormatting sqref="B263:C263">
    <cfRule type="expression" dxfId="354" priority="221">
      <formula>OR($F135="nie",AND($F135="tak",$G135="nie"))</formula>
    </cfRule>
  </conditionalFormatting>
  <conditionalFormatting sqref="B264:C264">
    <cfRule type="expression" dxfId="353" priority="984">
      <formula>OR($F89="nie",AND($F89="tak",$G89="nie"))</formula>
    </cfRule>
  </conditionalFormatting>
  <conditionalFormatting sqref="B290:C304">
    <cfRule type="expression" dxfId="352" priority="513">
      <formula>OR($F269="nie",AND($F269="tak",$G269="nie"))</formula>
    </cfRule>
  </conditionalFormatting>
  <conditionalFormatting sqref="B307:C321">
    <cfRule type="expression" dxfId="351" priority="352">
      <formula>OR($F269="nie",AND($F269="tak",$G269="nie"))</formula>
    </cfRule>
  </conditionalFormatting>
  <conditionalFormatting sqref="B337:C341">
    <cfRule type="expression" dxfId="350" priority="492">
      <formula>OR($F326="nie",AND($F326="tak",$G326="nie"))</formula>
    </cfRule>
  </conditionalFormatting>
  <conditionalFormatting sqref="B344:C348">
    <cfRule type="expression" dxfId="349" priority="202">
      <formula>OR($F326="nie",AND($F326="tak",$G326="nie"))</formula>
    </cfRule>
  </conditionalFormatting>
  <conditionalFormatting sqref="B374:C388">
    <cfRule type="expression" dxfId="348" priority="486">
      <formula>OR($F353="nie",AND($F353="tak",$G353="nie"))</formula>
    </cfRule>
  </conditionalFormatting>
  <conditionalFormatting sqref="B391:C405">
    <cfRule type="expression" dxfId="347" priority="382">
      <formula>OR($F353="nie",AND($F353="tak",$G353="nie"))</formula>
    </cfRule>
  </conditionalFormatting>
  <conditionalFormatting sqref="B458:C462">
    <cfRule type="containsText" dxfId="346" priority="519" operator="containsText" text="zrealizowane">
      <formula>NOT(ISERROR(SEARCH("zrealizowane",B458)))</formula>
    </cfRule>
  </conditionalFormatting>
  <conditionalFormatting sqref="B469:C513">
    <cfRule type="expression" dxfId="345" priority="439">
      <formula>OR($F418="nie",AND($F418="tak",$G418="nie"))</formula>
    </cfRule>
  </conditionalFormatting>
  <conditionalFormatting sqref="B516:C560">
    <cfRule type="expression" dxfId="344" priority="370">
      <formula>OR($F418="nie",AND($F418="tak",$G418="nie"))</formula>
    </cfRule>
  </conditionalFormatting>
  <conditionalFormatting sqref="B590:C599">
    <cfRule type="expression" dxfId="343" priority="423">
      <formula>OR($F574="nie",AND($F574="tak",$G574="nie"))</formula>
    </cfRule>
  </conditionalFormatting>
  <conditionalFormatting sqref="B602:C611">
    <cfRule type="expression" dxfId="342" priority="364">
      <formula>OR($F574="nie",AND($F574="tak",$G574="nie"))</formula>
    </cfRule>
  </conditionalFormatting>
  <conditionalFormatting sqref="B632:C641">
    <cfRule type="expression" dxfId="341" priority="404">
      <formula>OR($F616="nie",AND($F616="tak",$G616="nie"))</formula>
    </cfRule>
  </conditionalFormatting>
  <conditionalFormatting sqref="B644:C653">
    <cfRule type="expression" dxfId="340" priority="358">
      <formula>OR($F616="nie",AND($F616="tak",$G616="nie"))</formula>
    </cfRule>
  </conditionalFormatting>
  <conditionalFormatting sqref="B702:C741">
    <cfRule type="expression" dxfId="339" priority="308">
      <formula>OR($F658="nie",AND($F658="tak",$G658="nie"))</formula>
    </cfRule>
  </conditionalFormatting>
  <conditionalFormatting sqref="B744:C783">
    <cfRule type="expression" dxfId="338" priority="294">
      <formula>OR($F658="nie",AND($F658="tak",$G658="nie"))</formula>
    </cfRule>
  </conditionalFormatting>
  <conditionalFormatting sqref="C384:C388 C401:C405">
    <cfRule type="cellIs" dxfId="337" priority="191" operator="equal">
      <formula>0</formula>
    </cfRule>
  </conditionalFormatting>
  <conditionalFormatting sqref="D363:D367">
    <cfRule type="cellIs" dxfId="336" priority="549" operator="equal">
      <formula>0</formula>
    </cfRule>
  </conditionalFormatting>
  <conditionalFormatting sqref="D458:D462">
    <cfRule type="cellIs" dxfId="335" priority="518" operator="equal">
      <formula>0</formula>
    </cfRule>
  </conditionalFormatting>
  <conditionalFormatting sqref="E658:E697">
    <cfRule type="expression" dxfId="334" priority="126">
      <formula>$J658="wstaw dane"</formula>
    </cfRule>
  </conditionalFormatting>
  <conditionalFormatting sqref="F195:G196">
    <cfRule type="cellIs" dxfId="333" priority="225" operator="equal">
      <formula>0</formula>
    </cfRule>
  </conditionalFormatting>
  <conditionalFormatting sqref="G197:G216">
    <cfRule type="expression" dxfId="332" priority="190">
      <formula>AND($F197="nie",$G197="tak")</formula>
    </cfRule>
  </conditionalFormatting>
  <conditionalFormatting sqref="G269:G283">
    <cfRule type="expression" dxfId="331" priority="266">
      <formula>AND($F269="nie",$G269="tak")</formula>
    </cfRule>
  </conditionalFormatting>
  <conditionalFormatting sqref="G326:G330">
    <cfRule type="expression" dxfId="330" priority="497">
      <formula>AND($F326="nie",$G326="tak")</formula>
    </cfRule>
  </conditionalFormatting>
  <conditionalFormatting sqref="G353:G362">
    <cfRule type="expression" dxfId="329" priority="351">
      <formula>AND($F353="nie",$G353="tak")</formula>
    </cfRule>
  </conditionalFormatting>
  <conditionalFormatting sqref="G409:G413">
    <cfRule type="expression" dxfId="328" priority="457">
      <formula>AND($F409="nie",$G409="tak")</formula>
    </cfRule>
  </conditionalFormatting>
  <conditionalFormatting sqref="G418:G462">
    <cfRule type="expression" dxfId="327" priority="453">
      <formula>AND($F418="nie",$G418="tak")</formula>
    </cfRule>
  </conditionalFormatting>
  <conditionalFormatting sqref="G566:G569">
    <cfRule type="expression" dxfId="326" priority="435">
      <formula>AND($F566="nie",$G566="tak")</formula>
    </cfRule>
  </conditionalFormatting>
  <conditionalFormatting sqref="G574:G583">
    <cfRule type="expression" dxfId="325" priority="115">
      <formula>AND($F574="nie",$G574="tak")</formula>
    </cfRule>
  </conditionalFormatting>
  <conditionalFormatting sqref="G616:G625">
    <cfRule type="expression" dxfId="324" priority="345">
      <formula>AND($F616="nie",$G616="tak")</formula>
    </cfRule>
  </conditionalFormatting>
  <conditionalFormatting sqref="H197:H216">
    <cfRule type="expression" dxfId="323" priority="210">
      <formula>OR(AND($F197="tak",$G197="tak",ISBLANK($H197)=FALSE),AND($F197="nie",ISBLANK($H197)=FALSE))</formula>
    </cfRule>
    <cfRule type="expression" dxfId="322" priority="211">
      <formula>OR($F197="nie",AND($F197="tak",$G197="tak"))</formula>
    </cfRule>
    <cfRule type="expression" dxfId="321" priority="212">
      <formula>AND($F197="tak",$G197="nie")</formula>
    </cfRule>
  </conditionalFormatting>
  <conditionalFormatting sqref="H269:H283">
    <cfRule type="expression" dxfId="320" priority="263">
      <formula>OR(AND($F269="tak",$G269="tak",ISBLANK($H269)=FALSE),AND($F269="nie",ISBLANK($H269)=FALSE))</formula>
    </cfRule>
    <cfRule type="expression" dxfId="319" priority="264">
      <formula>OR($F269="nie",AND($F269="tak",$G269="tak"))</formula>
    </cfRule>
    <cfRule type="expression" dxfId="318" priority="265">
      <formula>AND($F269="tak",$G269="nie")</formula>
    </cfRule>
  </conditionalFormatting>
  <conditionalFormatting sqref="H326:H330">
    <cfRule type="expression" dxfId="317" priority="258">
      <formula>OR(AND($F326="tak",$G326="tak",ISBLANK($H326)=FALSE),AND($F326="nie",ISBLANK($H326)=FALSE))</formula>
    </cfRule>
    <cfRule type="expression" dxfId="316" priority="259">
      <formula>OR($F326="nie",AND($F326="tak",$G326="tak"))</formula>
    </cfRule>
    <cfRule type="expression" dxfId="315" priority="260">
      <formula>AND($F326="tak",$G326="nie")</formula>
    </cfRule>
  </conditionalFormatting>
  <conditionalFormatting sqref="H353:H362">
    <cfRule type="expression" dxfId="314" priority="248">
      <formula>OR(AND($F353="tak",$G353="tak",ISBLANK($H353)=FALSE),AND($F353="nie",ISBLANK($H353)=FALSE))</formula>
    </cfRule>
    <cfRule type="expression" dxfId="313" priority="249">
      <formula>OR($F353="nie",AND($F353="tak",$G353="tak"))</formula>
    </cfRule>
    <cfRule type="expression" dxfId="312" priority="250">
      <formula>AND($F353="tak",$G353="nie")</formula>
    </cfRule>
  </conditionalFormatting>
  <conditionalFormatting sqref="H409:H413">
    <cfRule type="expression" dxfId="311" priority="203">
      <formula>OR(AND($F409="tak",$G409="tak",ISBLANK($H409)=FALSE),AND($F409="nie",ISBLANK($H409)=FALSE))</formula>
    </cfRule>
    <cfRule type="expression" dxfId="310" priority="204">
      <formula>OR($F409="nie",AND($F409="tak",$G409="tak"))</formula>
    </cfRule>
    <cfRule type="expression" dxfId="309" priority="205">
      <formula>AND($F409="tak",$G409="nie")</formula>
    </cfRule>
  </conditionalFormatting>
  <conditionalFormatting sqref="H418:H457">
    <cfRule type="expression" dxfId="308" priority="194">
      <formula>OR(AND($F418="tak",$G418="tak",ISBLANK($H418)=FALSE),AND($F418="nie",ISBLANK($H418)=FALSE))</formula>
    </cfRule>
    <cfRule type="expression" dxfId="307" priority="195">
      <formula>OR($F418="nie",AND($F418="tak",$G418="tak"))</formula>
    </cfRule>
    <cfRule type="expression" dxfId="306" priority="196">
      <formula>AND($F418="tak",$G418="nie")</formula>
    </cfRule>
  </conditionalFormatting>
  <conditionalFormatting sqref="H566:H569">
    <cfRule type="expression" dxfId="305" priority="239">
      <formula>OR(AND($F566="tak",$G566="tak",ISBLANK($H566)=FALSE),AND($F566="nie",ISBLANK($H566)=FALSE))</formula>
    </cfRule>
    <cfRule type="expression" dxfId="304" priority="240">
      <formula>OR($F566="nie",AND($F566="tak",$G566="tak"))</formula>
    </cfRule>
    <cfRule type="expression" dxfId="303" priority="241">
      <formula>AND($F566="tak",$G566="nie")</formula>
    </cfRule>
  </conditionalFormatting>
  <conditionalFormatting sqref="H574:H583">
    <cfRule type="expression" dxfId="302" priority="236">
      <formula>OR(AND($F574="tak",$G574="tak",ISBLANK($H574)=FALSE),AND($F574="nie",ISBLANK($H574)=FALSE))</formula>
    </cfRule>
    <cfRule type="expression" dxfId="301" priority="237">
      <formula>OR($F574="nie",AND($F574="tak",$G574="tak"))</formula>
    </cfRule>
    <cfRule type="expression" dxfId="300" priority="238">
      <formula>AND($F574="tak",$G574="nie")</formula>
    </cfRule>
  </conditionalFormatting>
  <conditionalFormatting sqref="H616:H625">
    <cfRule type="expression" dxfId="299" priority="231">
      <formula>OR(AND($F616="tak",$G616="tak",ISBLANK($H616)=FALSE),AND($F616="nie",ISBLANK($H616)=FALSE))</formula>
    </cfRule>
    <cfRule type="expression" dxfId="298" priority="232">
      <formula>OR($F616="nie",AND($F616="tak",$G616="tak"))</formula>
    </cfRule>
    <cfRule type="expression" dxfId="297" priority="233">
      <formula>AND($F616="tak",$G616="nie")</formula>
    </cfRule>
  </conditionalFormatting>
  <conditionalFormatting sqref="I195:I216">
    <cfRule type="expression" dxfId="296" priority="133">
      <formula>OR($J195="uzupełnij dane",$J195="popraw dane")</formula>
    </cfRule>
    <cfRule type="expression" dxfId="295" priority="206">
      <formula>$J195="wstaw dane"</formula>
    </cfRule>
    <cfRule type="cellIs" dxfId="294" priority="207" operator="equal">
      <formula>0</formula>
    </cfRule>
  </conditionalFormatting>
  <conditionalFormatting sqref="I269:I283">
    <cfRule type="expression" dxfId="293" priority="132">
      <formula>OR($J269="uzupełnij dane",$J269="popraw dane")</formula>
    </cfRule>
    <cfRule type="expression" dxfId="292" priority="261">
      <formula>$J269="wstaw dane"</formula>
    </cfRule>
    <cfRule type="cellIs" dxfId="291" priority="262" operator="equal">
      <formula>0</formula>
    </cfRule>
  </conditionalFormatting>
  <conditionalFormatting sqref="I326:I330">
    <cfRule type="expression" dxfId="290" priority="131">
      <formula>OR($J326="uzupełnij dane",$J326="popraw dane")</formula>
    </cfRule>
    <cfRule type="expression" dxfId="289" priority="256">
      <formula>$J326="wstaw dane"</formula>
    </cfRule>
    <cfRule type="cellIs" dxfId="288" priority="257" operator="equal">
      <formula>0</formula>
    </cfRule>
  </conditionalFormatting>
  <conditionalFormatting sqref="I353:I367">
    <cfRule type="expression" dxfId="287" priority="130">
      <formula>OR($J353="uzupełnij dane",$J353="popraw dane")</formula>
    </cfRule>
    <cfRule type="expression" dxfId="286" priority="246">
      <formula>$J353="wstaw dane"</formula>
    </cfRule>
    <cfRule type="cellIs" dxfId="285" priority="247" operator="equal">
      <formula>0</formula>
    </cfRule>
  </conditionalFormatting>
  <conditionalFormatting sqref="I409:I413">
    <cfRule type="containsText" dxfId="284" priority="402" operator="containsText" text="uzupełnij">
      <formula>NOT(ISERROR(SEARCH("uzupełnij",I409)))</formula>
    </cfRule>
  </conditionalFormatting>
  <conditionalFormatting sqref="I418:I462">
    <cfRule type="expression" dxfId="283" priority="129">
      <formula>OR($J418="uzupełnij dane",$J418="popraw dane")</formula>
    </cfRule>
    <cfRule type="expression" dxfId="282" priority="192">
      <formula>$J418="wstaw dane"</formula>
    </cfRule>
    <cfRule type="cellIs" dxfId="281" priority="193" operator="equal">
      <formula>0</formula>
    </cfRule>
  </conditionalFormatting>
  <conditionalFormatting sqref="I565:I569">
    <cfRule type="containsText" dxfId="280" priority="242" operator="containsText" text="uzupełnij">
      <formula>NOT(ISERROR(SEARCH("uzupełnij",I565)))</formula>
    </cfRule>
  </conditionalFormatting>
  <conditionalFormatting sqref="I574:I583">
    <cfRule type="expression" dxfId="279" priority="128">
      <formula>OR($J574="uzupełnij dane",$J574="popraw dane")</formula>
    </cfRule>
    <cfRule type="expression" dxfId="278" priority="234">
      <formula>$J574="wstaw dane"</formula>
    </cfRule>
    <cfRule type="cellIs" dxfId="277" priority="235" operator="equal">
      <formula>0</formula>
    </cfRule>
  </conditionalFormatting>
  <conditionalFormatting sqref="I616:I625">
    <cfRule type="expression" dxfId="276" priority="127">
      <formula>OR($J616="uzupełnij dane",$J616="popraw dane")</formula>
    </cfRule>
    <cfRule type="expression" dxfId="275" priority="229">
      <formula>$J616="wstaw dane"</formula>
    </cfRule>
    <cfRule type="cellIs" dxfId="274" priority="230" operator="equal">
      <formula>0</formula>
    </cfRule>
  </conditionalFormatting>
  <conditionalFormatting sqref="I658:I697 E658:E697">
    <cfRule type="cellIs" dxfId="273" priority="278" operator="equal">
      <formula>0</formula>
    </cfRule>
  </conditionalFormatting>
  <conditionalFormatting sqref="I658:I697">
    <cfRule type="expression" dxfId="272" priority="267">
      <formula>OR($J658="uzupełnij dane",$J658="popraw dane")</formula>
    </cfRule>
    <cfRule type="expression" dxfId="271" priority="277">
      <formula>$J658="wstaw dane"</formula>
    </cfRule>
  </conditionalFormatting>
  <conditionalFormatting sqref="J96:J135">
    <cfRule type="containsText" dxfId="270" priority="184" operator="containsText" text="wstaw dane">
      <formula>NOT(ISERROR(SEARCH("wstaw dane",J96)))</formula>
    </cfRule>
    <cfRule type="containsText" dxfId="269" priority="185" operator="containsText" text="ok">
      <formula>NOT(ISERROR(SEARCH("ok",J96)))</formula>
    </cfRule>
  </conditionalFormatting>
  <conditionalFormatting sqref="J196:J216">
    <cfRule type="containsText" dxfId="268" priority="215" operator="containsText" text="wstaw dane">
      <formula>NOT(ISERROR(SEARCH("wstaw dane",J196)))</formula>
    </cfRule>
    <cfRule type="containsText" dxfId="267" priority="216" operator="containsText" text="ok">
      <formula>NOT(ISERROR(SEARCH("ok",J196)))</formula>
    </cfRule>
  </conditionalFormatting>
  <conditionalFormatting sqref="J223:J242">
    <cfRule type="containsText" dxfId="266" priority="223" operator="containsText" text="ok">
      <formula>NOT(ISERROR(SEARCH("ok",J223)))</formula>
    </cfRule>
  </conditionalFormatting>
  <conditionalFormatting sqref="J245:J264">
    <cfRule type="containsText" dxfId="265" priority="222" operator="containsText" text="ok">
      <formula>NOT(ISERROR(SEARCH("ok",J245)))</formula>
    </cfRule>
  </conditionalFormatting>
  <conditionalFormatting sqref="J269:J283">
    <cfRule type="containsText" dxfId="264" priority="503" operator="containsText" text="wstaw dane">
      <formula>NOT(ISERROR(SEARCH("wstaw dane",J269)))</formula>
    </cfRule>
    <cfRule type="containsText" dxfId="263" priority="508" operator="containsText" text="ok">
      <formula>NOT(ISERROR(SEARCH("ok",J269)))</formula>
    </cfRule>
  </conditionalFormatting>
  <conditionalFormatting sqref="J290:J304">
    <cfRule type="containsText" dxfId="262" priority="506" operator="containsText" text="ok">
      <formula>NOT(ISERROR(SEARCH("ok",J290)))</formula>
    </cfRule>
  </conditionalFormatting>
  <conditionalFormatting sqref="J307:J321">
    <cfRule type="containsText" dxfId="261" priority="390" operator="containsText" text="ok">
      <formula>NOT(ISERROR(SEARCH("ok",J307)))</formula>
    </cfRule>
  </conditionalFormatting>
  <conditionalFormatting sqref="J326:J330">
    <cfRule type="containsText" dxfId="260" priority="495" operator="containsText" text="wstaw dane">
      <formula>NOT(ISERROR(SEARCH("wstaw dane",J326)))</formula>
    </cfRule>
    <cfRule type="containsText" dxfId="259" priority="498" operator="containsText" text="ok">
      <formula>NOT(ISERROR(SEARCH("ok",J326)))</formula>
    </cfRule>
  </conditionalFormatting>
  <conditionalFormatting sqref="J337:J341">
    <cfRule type="containsText" dxfId="258" priority="491" operator="containsText" text="ok">
      <formula>NOT(ISERROR(SEARCH("ok",J337)))</formula>
    </cfRule>
  </conditionalFormatting>
  <conditionalFormatting sqref="J344:J348">
    <cfRule type="containsText" dxfId="257" priority="384" operator="containsText" text="ok">
      <formula>NOT(ISERROR(SEARCH("ok",J344)))</formula>
    </cfRule>
  </conditionalFormatting>
  <conditionalFormatting sqref="J353:J367">
    <cfRule type="containsText" dxfId="256" priority="467" operator="containsText" text="wstaw dane">
      <formula>NOT(ISERROR(SEARCH("wstaw dane",J353)))</formula>
    </cfRule>
    <cfRule type="containsText" dxfId="255" priority="470" operator="containsText" text="ok">
      <formula>NOT(ISERROR(SEARCH("ok",J353)))</formula>
    </cfRule>
  </conditionalFormatting>
  <conditionalFormatting sqref="J374:J388">
    <cfRule type="containsText" dxfId="254" priority="485" operator="containsText" text="ok">
      <formula>NOT(ISERROR(SEARCH("ok",J374)))</formula>
    </cfRule>
  </conditionalFormatting>
  <conditionalFormatting sqref="J391:J405">
    <cfRule type="containsText" dxfId="253" priority="378" operator="containsText" text="ok">
      <formula>NOT(ISERROR(SEARCH("ok",J391)))</formula>
    </cfRule>
  </conditionalFormatting>
  <conditionalFormatting sqref="J409:J413">
    <cfRule type="containsText" dxfId="252" priority="455" operator="containsText" text="wstaw dane">
      <formula>NOT(ISERROR(SEARCH("wstaw dane",J409)))</formula>
    </cfRule>
    <cfRule type="containsText" dxfId="251" priority="458" operator="containsText" text="ok">
      <formula>NOT(ISERROR(SEARCH("ok",J409)))</formula>
    </cfRule>
  </conditionalFormatting>
  <conditionalFormatting sqref="J418:J462">
    <cfRule type="containsText" dxfId="250" priority="443" operator="containsText" text="wstaw dane">
      <formula>NOT(ISERROR(SEARCH("wstaw dane",J418)))</formula>
    </cfRule>
    <cfRule type="containsText" dxfId="249" priority="445" operator="containsText" text="ok">
      <formula>NOT(ISERROR(SEARCH("ok",J418)))</formula>
    </cfRule>
  </conditionalFormatting>
  <conditionalFormatting sqref="J469:J513">
    <cfRule type="containsText" dxfId="248" priority="438" operator="containsText" text="ok">
      <formula>NOT(ISERROR(SEARCH("ok",J469)))</formula>
    </cfRule>
  </conditionalFormatting>
  <conditionalFormatting sqref="J516:J560">
    <cfRule type="containsText" dxfId="247" priority="372" operator="containsText" text="ok">
      <formula>NOT(ISERROR(SEARCH("ok",J516)))</formula>
    </cfRule>
  </conditionalFormatting>
  <conditionalFormatting sqref="J565:J569">
    <cfRule type="containsText" dxfId="246" priority="430" operator="containsText" text="wstaw dane">
      <formula>NOT(ISERROR(SEARCH("wstaw dane",J565)))</formula>
    </cfRule>
    <cfRule type="containsText" dxfId="245" priority="431" operator="containsText" text="ok">
      <formula>NOT(ISERROR(SEARCH("ok",J565)))</formula>
    </cfRule>
  </conditionalFormatting>
  <conditionalFormatting sqref="J574:J583">
    <cfRule type="containsText" dxfId="244" priority="415" operator="containsText" text="wstaw dane">
      <formula>NOT(ISERROR(SEARCH("wstaw dane",J574)))</formula>
    </cfRule>
    <cfRule type="containsText" dxfId="243" priority="417" operator="containsText" text="ok">
      <formula>NOT(ISERROR(SEARCH("ok",J574)))</formula>
    </cfRule>
  </conditionalFormatting>
  <conditionalFormatting sqref="J590:J599">
    <cfRule type="containsText" dxfId="242" priority="422" operator="containsText" text="ok">
      <formula>NOT(ISERROR(SEARCH("ok",J590)))</formula>
    </cfRule>
  </conditionalFormatting>
  <conditionalFormatting sqref="J602:J611">
    <cfRule type="containsText" dxfId="241" priority="365" operator="containsText" text="ok">
      <formula>NOT(ISERROR(SEARCH("ok",J602)))</formula>
    </cfRule>
  </conditionalFormatting>
  <conditionalFormatting sqref="J616:J625">
    <cfRule type="containsText" dxfId="240" priority="408" operator="containsText" text="wstaw dane">
      <formula>NOT(ISERROR(SEARCH("wstaw dane",J616)))</formula>
    </cfRule>
    <cfRule type="containsText" dxfId="239" priority="410" operator="containsText" text="ok">
      <formula>NOT(ISERROR(SEARCH("ok",J616)))</formula>
    </cfRule>
  </conditionalFormatting>
  <conditionalFormatting sqref="J632:J641">
    <cfRule type="containsText" dxfId="238" priority="403" operator="containsText" text="ok">
      <formula>NOT(ISERROR(SEARCH("ok",J632)))</formula>
    </cfRule>
  </conditionalFormatting>
  <conditionalFormatting sqref="J644:J653">
    <cfRule type="containsText" dxfId="237" priority="359" operator="containsText" text="ok">
      <formula>NOT(ISERROR(SEARCH("ok",J644)))</formula>
    </cfRule>
  </conditionalFormatting>
  <conditionalFormatting sqref="J658:J697">
    <cfRule type="containsText" dxfId="236" priority="312" operator="containsText" text="wstaw dane">
      <formula>NOT(ISERROR(SEARCH("wstaw dane",J658)))</formula>
    </cfRule>
    <cfRule type="containsText" dxfId="235" priority="314" operator="containsText" text="ok">
      <formula>NOT(ISERROR(SEARCH("ok",J658)))</formula>
    </cfRule>
  </conditionalFormatting>
  <conditionalFormatting sqref="J702:J741">
    <cfRule type="containsText" dxfId="234" priority="307" operator="containsText" text="ok">
      <formula>NOT(ISERROR(SEARCH("ok",J702)))</formula>
    </cfRule>
  </conditionalFormatting>
  <conditionalFormatting sqref="J744:J783">
    <cfRule type="containsText" dxfId="233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32" priority="170" operator="lessThan">
      <formula>0</formula>
    </cfRule>
  </conditionalFormatting>
  <conditionalFormatting sqref="K57:AE57">
    <cfRule type="expression" dxfId="231" priority="86">
      <formula>$C2311=2</formula>
    </cfRule>
  </conditionalFormatting>
  <conditionalFormatting sqref="K81:AE83 K85:AE89">
    <cfRule type="cellIs" dxfId="230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9" priority="134" operator="equal">
      <formula>0</formula>
    </cfRule>
  </conditionalFormatting>
  <conditionalFormatting sqref="K145:AE145">
    <cfRule type="expression" dxfId="228" priority="177">
      <formula>AND(K$12&gt;Koniec_Projekt,K$12&lt;=Koniec)</formula>
    </cfRule>
    <cfRule type="expression" dxfId="227" priority="178">
      <formula>K$12&lt;=Koniec_Projekt</formula>
    </cfRule>
  </conditionalFormatting>
  <conditionalFormatting sqref="K146:AE146">
    <cfRule type="cellIs" dxfId="226" priority="176" operator="lessThan">
      <formula>0</formula>
    </cfRule>
  </conditionalFormatting>
  <conditionalFormatting sqref="K151:AE151">
    <cfRule type="expression" dxfId="225" priority="180">
      <formula>AND(K$12&gt;Koniec_Projekt,K$12&lt;=Koniec)</formula>
    </cfRule>
    <cfRule type="expression" dxfId="224" priority="181">
      <formula>K$12&lt;=Koniec_Projekt</formula>
    </cfRule>
  </conditionalFormatting>
  <conditionalFormatting sqref="K152:AE152">
    <cfRule type="cellIs" dxfId="223" priority="142" operator="lessThan">
      <formula>0</formula>
    </cfRule>
  </conditionalFormatting>
  <conditionalFormatting sqref="K158:AE171 K175:AE188">
    <cfRule type="cellIs" dxfId="222" priority="90" operator="lessThan">
      <formula>0</formula>
    </cfRule>
  </conditionalFormatting>
  <conditionalFormatting sqref="K195:AE216">
    <cfRule type="cellIs" dxfId="221" priority="135" operator="equal">
      <formula>0</formula>
    </cfRule>
  </conditionalFormatting>
  <conditionalFormatting sqref="K223:AE242">
    <cfRule type="expression" dxfId="220" priority="97">
      <formula>AND($G197="tak",K$192&gt;=Poczatek,K$192&lt;=Koniec_Projekt)</formula>
    </cfRule>
    <cfRule type="expression" dxfId="219" priority="98">
      <formula>AND(OR(K$192&lt;Poczatek,K$192&gt;Koniec_Projekt),$F197="tak",$G197="tak",ISBLANK(K223)=FALSE)</formula>
    </cfRule>
    <cfRule type="expression" dxfId="218" priority="99">
      <formula>OR($F197="nie",$G197="nie")</formula>
    </cfRule>
    <cfRule type="expression" dxfId="217" priority="125">
      <formula>AND(OR(ISBLANK($F197),ISBLANK($G197)),ISBLANK(K223)=FALSE)</formula>
    </cfRule>
  </conditionalFormatting>
  <conditionalFormatting sqref="K245:AE264">
    <cfRule type="cellIs" dxfId="216" priority="136" operator="equal">
      <formula>0</formula>
    </cfRule>
  </conditionalFormatting>
  <conditionalFormatting sqref="K290:AE304">
    <cfRule type="expression" dxfId="215" priority="100">
      <formula>AND($G269="tak",K$192&gt;=Poczatek,K$192&lt;=Koniec_Projekt)</formula>
    </cfRule>
    <cfRule type="expression" dxfId="214" priority="101">
      <formula>AND(OR(K$192&lt;Poczatek,K$192&gt;Koniec_Projekt),$F269="tak",$G269="tak",ISBLANK(K290)=FALSE)</formula>
    </cfRule>
    <cfRule type="expression" dxfId="213" priority="102">
      <formula>OR($F269="nie",$G269="nie")</formula>
    </cfRule>
    <cfRule type="expression" dxfId="212" priority="274">
      <formula>AND(OR(ISBLANK($F269),ISBLANK($G269)),ISBLANK(K290)=FALSE)</formula>
    </cfRule>
  </conditionalFormatting>
  <conditionalFormatting sqref="K337:AE341">
    <cfRule type="expression" dxfId="211" priority="103">
      <formula>AND(K$192&gt;=Poczatek,K$192&lt;=Koniec_Projekt,$G326="tak")</formula>
    </cfRule>
    <cfRule type="expression" dxfId="210" priority="104">
      <formula>AND(OR(K$192&lt;Poczatek,K$192&gt;Koniec_Projekt),$F326="tak",$G326="tak",ISBLANK(K337)=FALSE)</formula>
    </cfRule>
    <cfRule type="expression" dxfId="209" priority="106">
      <formula>OR($F326="nie",$G326="nie")</formula>
    </cfRule>
    <cfRule type="expression" dxfId="208" priority="139">
      <formula>AND(OR(ISBLANK($F326),ISBLANK($G326)),ISBLANK(K337)=FALSE)</formula>
    </cfRule>
  </conditionalFormatting>
  <conditionalFormatting sqref="K374:AE388">
    <cfRule type="expression" dxfId="207" priority="107">
      <formula>AND(K$192&gt;=Poczatek,K$192&lt;=Koniec_Projekt,$G353="tak")</formula>
    </cfRule>
    <cfRule type="expression" dxfId="206" priority="111">
      <formula>AND(OR(K$192&lt;Poczatek,K$192&gt;Koniec_Projekt),$F353="tak",$G353="tak",ISBLANK(K374)=FALSE)</formula>
    </cfRule>
    <cfRule type="expression" dxfId="205" priority="112">
      <formula>OR($F353="nie",$G353="nie")</formula>
    </cfRule>
    <cfRule type="expression" dxfId="204" priority="275">
      <formula>AND(OR(ISBLANK($F353),ISBLANK($G353)),ISBLANK(K374)=FALSE)</formula>
    </cfRule>
  </conditionalFormatting>
  <conditionalFormatting sqref="K409:AE413 K565:AE569 K787:AE806">
    <cfRule type="expression" dxfId="203" priority="95">
      <formula>AND(K$408&gt;=$D409,K$408&lt;=YEAR($E409))</formula>
    </cfRule>
    <cfRule type="expression" dxfId="202" priority="96">
      <formula>AND(OR(K$192&gt;YEAR($E409),K$192&lt;$D409),ISBLANK(K409)=FALSE)</formula>
    </cfRule>
  </conditionalFormatting>
  <conditionalFormatting sqref="K469:AE513">
    <cfRule type="expression" dxfId="201" priority="108">
      <formula>AND($G418="tak",K$192&gt;=Poczatek,K$192&lt;=Koniec_Projekt)</formula>
    </cfRule>
    <cfRule type="expression" dxfId="200" priority="113">
      <formula>AND($G418="tak",$F418="tak",OR(K$192&lt;Poczatek,K$192&gt;Koniec_Projekt),ISBLANK(K469)=FALSE)</formula>
    </cfRule>
    <cfRule type="expression" dxfId="199" priority="114">
      <formula>OR($G418="nie",$F418="nie")</formula>
    </cfRule>
    <cfRule type="expression" dxfId="198" priority="273">
      <formula>AND(OR(ISBLANK($F418),ISBLANK($G418)),ISBLANK(K469)=FALSE)</formula>
    </cfRule>
  </conditionalFormatting>
  <conditionalFormatting sqref="K590:AE599 K632:AE641">
    <cfRule type="expression" dxfId="197" priority="109">
      <formula>AND($G574="tak",K$192&gt;=Poczatek,K$192&lt;=Koniec_Projekt)</formula>
    </cfRule>
    <cfRule type="expression" dxfId="196" priority="117">
      <formula>AND($G574="tak",$F574="tak",OR(K$192&lt;Poczatek,K$192&gt;Koniec_Projekt),ISBLANK(K590)=FALSE)</formula>
    </cfRule>
    <cfRule type="expression" dxfId="195" priority="118">
      <formula>OR($F574="nie",$G574="nie")</formula>
    </cfRule>
    <cfRule type="expression" dxfId="194" priority="271">
      <formula>AND(OR(ISBLANK($F574),ISBLANK($G574)),ISBLANK(K590)=FALSE)</formula>
    </cfRule>
  </conditionalFormatting>
  <conditionalFormatting sqref="K658:AE697">
    <cfRule type="expression" dxfId="193" priority="119">
      <formula>AND(K$657&gt;Koniec_Projekt,K$657&lt;=Koniec)</formula>
    </cfRule>
    <cfRule type="expression" dxfId="192" priority="120">
      <formula>AND(K$657&gt;=Poczatek,K$657&lt;=Koniec_Projekt)</formula>
    </cfRule>
    <cfRule type="expression" dxfId="191" priority="186">
      <formula>AND(OR(K$192&gt;Koniec,K$192&lt;Poczatek),ISBLANK(K658)=FALSE)</formula>
    </cfRule>
  </conditionalFormatting>
  <conditionalFormatting sqref="K702:AE741">
    <cfRule type="expression" dxfId="190" priority="110">
      <formula>$G658="nie"</formula>
    </cfRule>
    <cfRule type="expression" dxfId="189" priority="121">
      <formula>AND($G658="tak",K$192&gt;=Poczatek,K$192&lt;=Koniec_Projekt)</formula>
    </cfRule>
    <cfRule type="expression" dxfId="188" priority="124">
      <formula>OR(AND($G658="nie",ISBLANK(K702)=FALSE),AND($G658="tak",ISBLANK(K702)=FALSE,OR(K$192&lt;Poczatek,K$192&gt;Koniec_Projekt)))</formula>
    </cfRule>
    <cfRule type="expression" dxfId="187" priority="269">
      <formula>AND(OR(ISBLANK($F658),ISBLANK($G658)),ISBLANK(K702)=FALSE)</formula>
    </cfRule>
  </conditionalFormatting>
  <conditionalFormatting sqref="K744:AE783">
    <cfRule type="expression" dxfId="186" priority="137">
      <formula>OR(AND($G658="nie",K$192&lt;=Koniec_Projekt),K744=0)</formula>
    </cfRule>
  </conditionalFormatting>
  <conditionalFormatting sqref="K2367:AE3233">
    <cfRule type="cellIs" dxfId="185" priority="93" operator="lessThan">
      <formula>0</formula>
    </cfRule>
  </conditionalFormatting>
  <conditionalFormatting sqref="B871:AE871">
    <cfRule type="expression" dxfId="184" priority="85">
      <formula>Okres_Prognozy&gt;10</formula>
    </cfRule>
  </conditionalFormatting>
  <conditionalFormatting sqref="G565">
    <cfRule type="expression" dxfId="183" priority="84">
      <formula>AND($F565="nie",$G565="tak")</formula>
    </cfRule>
  </conditionalFormatting>
  <conditionalFormatting sqref="H565">
    <cfRule type="expression" dxfId="182" priority="81">
      <formula>OR(AND($F565="tak",$G565="tak",ISBLANK($H565)=FALSE),AND($F565="nie",ISBLANK($H565)=FALSE))</formula>
    </cfRule>
    <cfRule type="expression" dxfId="181" priority="82">
      <formula>OR($F565="nie",AND($F565="tak",$G565="tak"))</formula>
    </cfRule>
    <cfRule type="expression" dxfId="180" priority="83">
      <formula>AND($F565="tak",$G565="nie")</formula>
    </cfRule>
  </conditionalFormatting>
  <conditionalFormatting sqref="J195">
    <cfRule type="containsText" dxfId="179" priority="77" operator="containsText" text="wstaw dane">
      <formula>NOT(ISERROR(SEARCH("wstaw dane",J195)))</formula>
    </cfRule>
    <cfRule type="containsText" dxfId="178" priority="78" operator="containsText" text="ok">
      <formula>NOT(ISERROR(SEARCH("ok",J195)))</formula>
    </cfRule>
  </conditionalFormatting>
  <conditionalFormatting sqref="I787:I806">
    <cfRule type="containsText" dxfId="177" priority="73" operator="containsText" text="uzupełnij">
      <formula>NOT(ISERROR(SEARCH("uzupełnij",I787)))</formula>
    </cfRule>
  </conditionalFormatting>
  <conditionalFormatting sqref="J787:J806">
    <cfRule type="containsText" dxfId="176" priority="74" operator="containsText" text="wstaw dane">
      <formula>NOT(ISERROR(SEARCH("wstaw dane",J787)))</formula>
    </cfRule>
    <cfRule type="containsText" dxfId="175" priority="75" operator="containsText" text="ok">
      <formula>NOT(ISERROR(SEARCH("ok",J787)))</formula>
    </cfRule>
  </conditionalFormatting>
  <conditionalFormatting sqref="B810:C810">
    <cfRule type="expression" dxfId="174" priority="62">
      <formula>OR($F782="nie",AND($F782="tak",$G782="nie"))</formula>
    </cfRule>
  </conditionalFormatting>
  <conditionalFormatting sqref="J810">
    <cfRule type="containsText" dxfId="173" priority="63" operator="containsText" text="ok">
      <formula>NOT(ISERROR(SEARCH("ok",J810)))</formula>
    </cfRule>
  </conditionalFormatting>
  <conditionalFormatting sqref="B811:C829">
    <cfRule type="expression" dxfId="172" priority="59">
      <formula>OR($F783="nie",AND($F783="tak",$G783="nie"))</formula>
    </cfRule>
  </conditionalFormatting>
  <conditionalFormatting sqref="J811:J829">
    <cfRule type="containsText" dxfId="171" priority="60" operator="containsText" text="ok">
      <formula>NOT(ISERROR(SEARCH("ok",J811)))</formula>
    </cfRule>
  </conditionalFormatting>
  <conditionalFormatting sqref="K810:AE829 I810:I829 H787:I806">
    <cfRule type="cellIs" dxfId="170" priority="58" operator="equal">
      <formula>0</formula>
    </cfRule>
  </conditionalFormatting>
  <conditionalFormatting sqref="K18:AE18">
    <cfRule type="expression" dxfId="169" priority="1662">
      <formula>AND($C2306=1,ISNUMBER(K18)=TRUE)</formula>
    </cfRule>
    <cfRule type="expression" dxfId="168" priority="1663">
      <formula>AND($C2306=2,K$12&gt;Koniec_Projekt,K$12&lt;=Koniec)</formula>
    </cfRule>
    <cfRule type="expression" dxfId="167" priority="1664">
      <formula>AND($C2306=2,K$12&lt;=Koniec_Projekt)</formula>
    </cfRule>
  </conditionalFormatting>
  <conditionalFormatting sqref="K26:AE26">
    <cfRule type="expression" dxfId="166" priority="1665">
      <formula>AND($C2307=1,ISNUMBER(K26)=TRUE)</formula>
    </cfRule>
    <cfRule type="expression" dxfId="165" priority="1666">
      <formula>AND($C2307=2,K$12&gt;Koniec_Projekt,K$12&lt;=Koniec)</formula>
    </cfRule>
    <cfRule type="expression" dxfId="164" priority="1667">
      <formula>AND($C2307=2,K$12&lt;=Koniec_Projekt)</formula>
    </cfRule>
  </conditionalFormatting>
  <conditionalFormatting sqref="K34:AE34">
    <cfRule type="expression" dxfId="163" priority="1668">
      <formula>AND($C2308=1,ISNUMBER(K34)=TRUE)</formula>
    </cfRule>
    <cfRule type="expression" dxfId="162" priority="1669">
      <formula>AND($C2308=2,K$12&gt;Koniec_Projekt,K$12&lt;=Koniec)</formula>
    </cfRule>
    <cfRule type="expression" dxfId="161" priority="1670">
      <formula>AND($C2308=2,K$12&lt;=Koniec_Projekt)</formula>
    </cfRule>
  </conditionalFormatting>
  <conditionalFormatting sqref="K42:AE42">
    <cfRule type="expression" dxfId="160" priority="1671">
      <formula>AND($C2309=1,ISNUMBER(K42)=TRUE)</formula>
    </cfRule>
    <cfRule type="expression" dxfId="159" priority="1672">
      <formula>AND($C2309=2,K$12&gt;Koniec_Projekt,K$12&lt;=Koniec)</formula>
    </cfRule>
    <cfRule type="expression" dxfId="158" priority="1673">
      <formula>AND($C2309=2,K$12&lt;=Koniec_Projekt)</formula>
    </cfRule>
  </conditionalFormatting>
  <conditionalFormatting sqref="K50:AE50">
    <cfRule type="expression" dxfId="157" priority="1674">
      <formula>AND($C2310=1,ISNUMBER(K50)=TRUE)</formula>
    </cfRule>
    <cfRule type="expression" dxfId="156" priority="1675">
      <formula>AND($C2310=2,K$12&gt;Koniec_Projekt,K$12&lt;=Koniec)</formula>
    </cfRule>
    <cfRule type="expression" dxfId="155" priority="1676">
      <formula>AND($C2310=2,K$12&lt;=Koniec_Projekt)</formula>
    </cfRule>
  </conditionalFormatting>
  <conditionalFormatting sqref="C787:C806">
    <cfRule type="expression" dxfId="154" priority="57">
      <formula>SUM(K787:AE787)&gt;C787</formula>
    </cfRule>
  </conditionalFormatting>
  <conditionalFormatting sqref="K3245:AE3245">
    <cfRule type="cellIs" dxfId="153" priority="56" operator="lessThan">
      <formula>0</formula>
    </cfRule>
  </conditionalFormatting>
  <conditionalFormatting sqref="K3255:AE3255">
    <cfRule type="cellIs" dxfId="152" priority="55" operator="lessThan">
      <formula>0</formula>
    </cfRule>
  </conditionalFormatting>
  <conditionalFormatting sqref="K3257:AE3257">
    <cfRule type="cellIs" dxfId="151" priority="54" operator="lessThan">
      <formula>0</formula>
    </cfRule>
  </conditionalFormatting>
  <conditionalFormatting sqref="K3267:AE3267">
    <cfRule type="cellIs" dxfId="150" priority="53" operator="lessThan">
      <formula>0</formula>
    </cfRule>
  </conditionalFormatting>
  <conditionalFormatting sqref="K3269:AE3269">
    <cfRule type="cellIs" dxfId="149" priority="52" operator="lessThan">
      <formula>0</formula>
    </cfRule>
  </conditionalFormatting>
  <conditionalFormatting sqref="K3279:AE3279">
    <cfRule type="cellIs" dxfId="148" priority="51" operator="lessThan">
      <formula>0</formula>
    </cfRule>
  </conditionalFormatting>
  <conditionalFormatting sqref="K3281:AE3281">
    <cfRule type="cellIs" dxfId="147" priority="50" operator="lessThan">
      <formula>0</formula>
    </cfRule>
  </conditionalFormatting>
  <conditionalFormatting sqref="K3291:AE3291">
    <cfRule type="cellIs" dxfId="146" priority="49" operator="lessThan">
      <formula>0</formula>
    </cfRule>
  </conditionalFormatting>
  <conditionalFormatting sqref="K3293:AE3293">
    <cfRule type="cellIs" dxfId="145" priority="48" operator="lessThan">
      <formula>0</formula>
    </cfRule>
  </conditionalFormatting>
  <conditionalFormatting sqref="K3303:AE3303">
    <cfRule type="cellIs" dxfId="144" priority="47" operator="lessThan">
      <formula>0</formula>
    </cfRule>
  </conditionalFormatting>
  <conditionalFormatting sqref="G787:G806">
    <cfRule type="expression" dxfId="143" priority="1643">
      <formula>OR(AND($F787="nie",ISBLANK($G787)=FALSE),AND($F787="tak",ISBLANK($G787)))</formula>
    </cfRule>
    <cfRule type="expression" dxfId="142" priority="1644">
      <formula>$F787="nie"</formula>
    </cfRule>
    <cfRule type="expression" dxfId="141" priority="1645">
      <formula>$F787="tak"</formula>
    </cfRule>
  </conditionalFormatting>
  <conditionalFormatting sqref="K3305:AE3305">
    <cfRule type="cellIs" dxfId="140" priority="46" operator="lessThan">
      <formula>0</formula>
    </cfRule>
  </conditionalFormatting>
  <conditionalFormatting sqref="K3315:AE3315">
    <cfRule type="cellIs" dxfId="139" priority="45" operator="lessThan">
      <formula>0</formula>
    </cfRule>
  </conditionalFormatting>
  <conditionalFormatting sqref="K3317:AE3317">
    <cfRule type="cellIs" dxfId="138" priority="44" operator="lessThan">
      <formula>0</formula>
    </cfRule>
  </conditionalFormatting>
  <conditionalFormatting sqref="K3327:AE3327">
    <cfRule type="cellIs" dxfId="137" priority="43" operator="lessThan">
      <formula>0</formula>
    </cfRule>
  </conditionalFormatting>
  <conditionalFormatting sqref="K3329:AE3329">
    <cfRule type="cellIs" dxfId="136" priority="42" operator="lessThan">
      <formula>0</formula>
    </cfRule>
  </conditionalFormatting>
  <conditionalFormatting sqref="K3339:AE3339">
    <cfRule type="cellIs" dxfId="135" priority="41" operator="lessThan">
      <formula>0</formula>
    </cfRule>
  </conditionalFormatting>
  <conditionalFormatting sqref="K3341:AE3341">
    <cfRule type="cellIs" dxfId="134" priority="40" operator="lessThan">
      <formula>0</formula>
    </cfRule>
  </conditionalFormatting>
  <conditionalFormatting sqref="K3351:AE3351">
    <cfRule type="cellIs" dxfId="133" priority="39" operator="lessThan">
      <formula>0</formula>
    </cfRule>
  </conditionalFormatting>
  <conditionalFormatting sqref="K3353:AE3353">
    <cfRule type="cellIs" dxfId="132" priority="38" operator="lessThan">
      <formula>0</formula>
    </cfRule>
  </conditionalFormatting>
  <conditionalFormatting sqref="K3363:AE3363">
    <cfRule type="cellIs" dxfId="131" priority="37" operator="lessThan">
      <formula>0</formula>
    </cfRule>
  </conditionalFormatting>
  <conditionalFormatting sqref="K3365:AE3365">
    <cfRule type="cellIs" dxfId="130" priority="36" operator="lessThan">
      <formula>0</formula>
    </cfRule>
  </conditionalFormatting>
  <conditionalFormatting sqref="K3375:AE3375">
    <cfRule type="cellIs" dxfId="129" priority="35" operator="lessThan">
      <formula>0</formula>
    </cfRule>
  </conditionalFormatting>
  <conditionalFormatting sqref="K3377:AE3377">
    <cfRule type="cellIs" dxfId="128" priority="34" operator="lessThan">
      <formula>0</formula>
    </cfRule>
  </conditionalFormatting>
  <conditionalFormatting sqref="K3387:AE3387">
    <cfRule type="cellIs" dxfId="127" priority="33" operator="lessThan">
      <formula>0</formula>
    </cfRule>
  </conditionalFormatting>
  <conditionalFormatting sqref="K3389:AE3389">
    <cfRule type="cellIs" dxfId="126" priority="32" operator="lessThan">
      <formula>0</formula>
    </cfRule>
  </conditionalFormatting>
  <conditionalFormatting sqref="K3399:AE3399">
    <cfRule type="cellIs" dxfId="125" priority="31" operator="lessThan">
      <formula>0</formula>
    </cfRule>
  </conditionalFormatting>
  <conditionalFormatting sqref="K3401:AE3401">
    <cfRule type="cellIs" dxfId="124" priority="30" operator="lessThan">
      <formula>0</formula>
    </cfRule>
  </conditionalFormatting>
  <conditionalFormatting sqref="K3411:AE3411">
    <cfRule type="cellIs" dxfId="123" priority="29" operator="lessThan">
      <formula>0</formula>
    </cfRule>
  </conditionalFormatting>
  <conditionalFormatting sqref="K3413:AE3413">
    <cfRule type="cellIs" dxfId="122" priority="28" operator="lessThan">
      <formula>0</formula>
    </cfRule>
  </conditionalFormatting>
  <conditionalFormatting sqref="K3423:AE3423">
    <cfRule type="cellIs" dxfId="121" priority="27" operator="lessThan">
      <formula>0</formula>
    </cfRule>
  </conditionalFormatting>
  <conditionalFormatting sqref="K3425:AE3425">
    <cfRule type="cellIs" dxfId="120" priority="26" operator="lessThan">
      <formula>0</formula>
    </cfRule>
  </conditionalFormatting>
  <conditionalFormatting sqref="K3435:AE3435">
    <cfRule type="cellIs" dxfId="119" priority="25" operator="lessThan">
      <formula>0</formula>
    </cfRule>
  </conditionalFormatting>
  <conditionalFormatting sqref="K3437:AE3437">
    <cfRule type="cellIs" dxfId="118" priority="24" operator="lessThan">
      <formula>0</formula>
    </cfRule>
  </conditionalFormatting>
  <conditionalFormatting sqref="K3447:AE3447">
    <cfRule type="cellIs" dxfId="117" priority="23" operator="lessThan">
      <formula>0</formula>
    </cfRule>
  </conditionalFormatting>
  <conditionalFormatting sqref="K3449:AE3449">
    <cfRule type="cellIs" dxfId="116" priority="22" operator="lessThan">
      <formula>0</formula>
    </cfRule>
  </conditionalFormatting>
  <conditionalFormatting sqref="K3459:AE3459">
    <cfRule type="cellIs" dxfId="115" priority="21" operator="lessThan">
      <formula>0</formula>
    </cfRule>
  </conditionalFormatting>
  <conditionalFormatting sqref="K3461:AE3461">
    <cfRule type="cellIs" dxfId="114" priority="20" operator="lessThan">
      <formula>0</formula>
    </cfRule>
  </conditionalFormatting>
  <conditionalFormatting sqref="K3471:AE3471">
    <cfRule type="cellIs" dxfId="113" priority="19" operator="lessThan">
      <formula>0</formula>
    </cfRule>
  </conditionalFormatting>
  <conditionalFormatting sqref="K3473:AE3473">
    <cfRule type="cellIs" dxfId="112" priority="18" operator="lessThan">
      <formula>0</formula>
    </cfRule>
  </conditionalFormatting>
  <conditionalFormatting sqref="K3483:AE3483">
    <cfRule type="cellIs" dxfId="111" priority="17" operator="lessThan">
      <formula>0</formula>
    </cfRule>
  </conditionalFormatting>
  <conditionalFormatting sqref="K3485:AE3485">
    <cfRule type="cellIs" dxfId="110" priority="16" operator="lessThan">
      <formula>0</formula>
    </cfRule>
  </conditionalFormatting>
  <conditionalFormatting sqref="K3495:AE3495">
    <cfRule type="cellIs" dxfId="109" priority="15" operator="lessThan">
      <formula>0</formula>
    </cfRule>
  </conditionalFormatting>
  <conditionalFormatting sqref="H787:H806">
    <cfRule type="containsText" dxfId="108" priority="14" operator="containsText" text="uzupełnij">
      <formula>NOT(ISERROR(SEARCH("uzupełnij",H787)))</formula>
    </cfRule>
  </conditionalFormatting>
  <conditionalFormatting sqref="K58:AE58">
    <cfRule type="expression" dxfId="107" priority="1699">
      <formula>AND($C2311=1,ISNUMBER(K58)=TRUE)</formula>
    </cfRule>
    <cfRule type="expression" dxfId="106" priority="1700">
      <formula>AND($C2311=2,K$12&gt;Koniec_Projekt,K$12&lt;=Koniec)</formula>
    </cfRule>
    <cfRule type="expression" dxfId="105" priority="1701">
      <formula>AND($C2311=2,K$12&lt;=Koniec_Projekt)</formula>
    </cfRule>
  </conditionalFormatting>
  <conditionalFormatting sqref="K66:AE66">
    <cfRule type="expression" dxfId="104" priority="1702">
      <formula>AND($C2312=1,ISNUMBER(K66)=TRUE)</formula>
    </cfRule>
    <cfRule type="expression" dxfId="103" priority="1703">
      <formula>AND($C2312=2,K$12&gt;Koniec_Projekt,K$12&lt;=Koniec)</formula>
    </cfRule>
    <cfRule type="expression" dxfId="102" priority="1704">
      <formula>AND($C2312=2,K$12&lt;=Koniec_Projekt)</formula>
    </cfRule>
  </conditionalFormatting>
  <conditionalFormatting sqref="K74:AE74">
    <cfRule type="expression" dxfId="101" priority="1705">
      <formula>AND($C2313=1,ISNUMBER(K74)=TRUE)</formula>
    </cfRule>
    <cfRule type="expression" dxfId="100" priority="1706">
      <formula>AND($C2313=2,K$12&gt;Koniec_Projekt,K$12&lt;=Koniec)</formula>
    </cfRule>
    <cfRule type="expression" dxfId="99" priority="1707">
      <formula>AND($C2313=2,K$12&lt;=Koniec_Projekt)</formula>
    </cfRule>
  </conditionalFormatting>
  <conditionalFormatting sqref="I3503:I3522">
    <cfRule type="containsText" dxfId="98" priority="6" operator="containsText" text="uzupełnij">
      <formula>NOT(ISERROR(SEARCH("uzupełnij",I3503)))</formula>
    </cfRule>
  </conditionalFormatting>
  <conditionalFormatting sqref="J3503:J3522">
    <cfRule type="containsText" dxfId="97" priority="7" operator="containsText" text="wstaw dane">
      <formula>NOT(ISERROR(SEARCH("wstaw dane",J3503)))</formula>
    </cfRule>
    <cfRule type="containsText" dxfId="96" priority="8" operator="containsText" text="ok">
      <formula>NOT(ISERROR(SEARCH("ok",J3503)))</formula>
    </cfRule>
  </conditionalFormatting>
  <conditionalFormatting sqref="H3503:I3522">
    <cfRule type="cellIs" dxfId="95" priority="5" operator="equal">
      <formula>0</formula>
    </cfRule>
  </conditionalFormatting>
  <conditionalFormatting sqref="H3503:H3522">
    <cfRule type="containsText" dxfId="94" priority="3" operator="containsText" text="uzupełnij">
      <formula>NOT(ISERROR(SEARCH("uzupełnij",H3503)))</formula>
    </cfRule>
  </conditionalFormatting>
  <conditionalFormatting sqref="K3503:AE3503">
    <cfRule type="cellIs" dxfId="93" priority="2" operator="equal">
      <formula>0</formula>
    </cfRule>
  </conditionalFormatting>
  <conditionalFormatting sqref="K3504:AE3522">
    <cfRule type="cellIs" dxfId="92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69850</xdr:rowOff>
                  </from>
                  <to>
                    <xdr:col>7</xdr:col>
                    <xdr:colOff>692150</xdr:colOff>
                    <xdr:row>17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107950</xdr:colOff>
                    <xdr:row>23</xdr:row>
                    <xdr:rowOff>69850</xdr:rowOff>
                  </from>
                  <to>
                    <xdr:col>7</xdr:col>
                    <xdr:colOff>704850</xdr:colOff>
                    <xdr:row>25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25400</xdr:rowOff>
                  </from>
                  <to>
                    <xdr:col>6</xdr:col>
                    <xdr:colOff>431800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25400</xdr:rowOff>
                  </from>
                  <to>
                    <xdr:col>7</xdr:col>
                    <xdr:colOff>660400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196850</xdr:colOff>
                    <xdr:row>16</xdr:row>
                    <xdr:rowOff>31750</xdr:rowOff>
                  </from>
                  <to>
                    <xdr:col>6</xdr:col>
                    <xdr:colOff>381000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406400</xdr:colOff>
                    <xdr:row>16</xdr:row>
                    <xdr:rowOff>31750</xdr:rowOff>
                  </from>
                  <to>
                    <xdr:col>7</xdr:col>
                    <xdr:colOff>590550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692150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203200</xdr:colOff>
                    <xdr:row>32</xdr:row>
                    <xdr:rowOff>12700</xdr:rowOff>
                  </from>
                  <to>
                    <xdr:col>6</xdr:col>
                    <xdr:colOff>419100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431800</xdr:colOff>
                    <xdr:row>32</xdr:row>
                    <xdr:rowOff>12700</xdr:rowOff>
                  </from>
                  <to>
                    <xdr:col>7</xdr:col>
                    <xdr:colOff>647700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50800</xdr:rowOff>
                  </from>
                  <to>
                    <xdr:col>7</xdr:col>
                    <xdr:colOff>711200</xdr:colOff>
                    <xdr:row>41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222250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660400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107950</xdr:colOff>
                    <xdr:row>47</xdr:row>
                    <xdr:rowOff>50800</xdr:rowOff>
                  </from>
                  <to>
                    <xdr:col>7</xdr:col>
                    <xdr:colOff>704850</xdr:colOff>
                    <xdr:row>49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431800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431800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107950</xdr:colOff>
                    <xdr:row>55</xdr:row>
                    <xdr:rowOff>50800</xdr:rowOff>
                  </from>
                  <to>
                    <xdr:col>7</xdr:col>
                    <xdr:colOff>704850</xdr:colOff>
                    <xdr:row>57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6350</xdr:rowOff>
                  </from>
                  <to>
                    <xdr:col>6</xdr:col>
                    <xdr:colOff>431800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431800</xdr:colOff>
                    <xdr:row>56</xdr:row>
                    <xdr:rowOff>6350</xdr:rowOff>
                  </from>
                  <to>
                    <xdr:col>7</xdr:col>
                    <xdr:colOff>647700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101600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431800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431800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692150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203200</xdr:colOff>
                    <xdr:row>72</xdr:row>
                    <xdr:rowOff>12700</xdr:rowOff>
                  </from>
                  <to>
                    <xdr:col>6</xdr:col>
                    <xdr:colOff>419100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12700</xdr:rowOff>
                  </from>
                  <to>
                    <xdr:col>7</xdr:col>
                    <xdr:colOff>641350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10</xdr:col>
                    <xdr:colOff>400050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77734375" style="254" hidden="1" customWidth="1"/>
    <col min="9" max="9" width="9.77734375" style="1" customWidth="1"/>
    <col min="10" max="10" width="22.10937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5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1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1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1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1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1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1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1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4.5">
      <c r="B322" s="11"/>
    </row>
    <row r="323" spans="2:37" ht="14.5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4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4" customHeight="1">
      <c r="H326" s="1"/>
      <c r="AF326"/>
      <c r="AG326"/>
      <c r="AH326"/>
      <c r="AI326"/>
      <c r="AJ326"/>
      <c r="AK326"/>
    </row>
    <row r="327" spans="2:37" ht="409.5" customHeight="1">
      <c r="B327" s="710"/>
      <c r="C327" s="710"/>
      <c r="D327" s="710"/>
      <c r="E327" s="710"/>
      <c r="F327" s="710"/>
      <c r="G327" s="710"/>
      <c r="H327" s="710"/>
      <c r="I327" s="710"/>
      <c r="J327" s="710"/>
      <c r="K327" s="710"/>
      <c r="L327" s="710"/>
      <c r="M327" s="710"/>
      <c r="N327" s="710"/>
      <c r="O327" s="710"/>
      <c r="P327" s="710"/>
      <c r="Q327" s="710"/>
      <c r="R327" s="710"/>
      <c r="S327" s="710"/>
      <c r="T327" s="710"/>
      <c r="U327" s="710"/>
      <c r="V327" s="710"/>
      <c r="W327" s="710"/>
      <c r="X327" s="710"/>
      <c r="Y327" s="710"/>
      <c r="Z327" s="710"/>
      <c r="AA327" s="710"/>
      <c r="AB327" s="710"/>
      <c r="AC327" s="710"/>
      <c r="AD327" s="710"/>
      <c r="AE327" s="710"/>
      <c r="AF327"/>
      <c r="AG327"/>
      <c r="AH327"/>
      <c r="AI327"/>
      <c r="AJ327"/>
      <c r="AK327"/>
    </row>
    <row r="328" spans="2:37" ht="409.5" customHeight="1">
      <c r="B328" s="711"/>
      <c r="C328" s="711"/>
      <c r="D328" s="711"/>
      <c r="E328" s="711"/>
      <c r="F328" s="711"/>
      <c r="G328" s="711"/>
      <c r="H328" s="711"/>
      <c r="I328" s="711"/>
      <c r="J328" s="711"/>
      <c r="K328" s="711"/>
      <c r="L328" s="711"/>
      <c r="M328" s="711"/>
      <c r="N328" s="711"/>
      <c r="O328" s="711"/>
      <c r="P328" s="711"/>
      <c r="Q328" s="711"/>
      <c r="R328" s="711"/>
      <c r="S328" s="711"/>
      <c r="T328" s="711"/>
      <c r="U328" s="711"/>
      <c r="V328" s="711"/>
      <c r="W328" s="711"/>
      <c r="X328" s="711"/>
      <c r="Y328" s="711"/>
      <c r="Z328" s="711"/>
      <c r="AA328" s="711"/>
      <c r="AB328" s="711"/>
      <c r="AC328" s="711"/>
      <c r="AD328" s="711"/>
      <c r="AE328" s="711"/>
      <c r="AF328"/>
      <c r="AG328"/>
      <c r="AH328"/>
      <c r="AI328"/>
      <c r="AJ328"/>
      <c r="AK328"/>
    </row>
    <row r="329" spans="2:37"/>
    <row r="378" spans="1:31" ht="12.5" hidden="1" thickBot="1"/>
    <row r="379" spans="1:31" ht="12.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5" hidden="1" thickBot="1"/>
    <row r="536" spans="1:31" ht="12.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5" hidden="1" thickBot="1"/>
    <row r="644" spans="1:31" ht="12.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5" hidden="1" thickBot="1"/>
    <row r="682" spans="1:31" ht="12.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5" hidden="1" thickBot="1"/>
    <row r="791" spans="1:31" ht="12.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5" hidden="1" thickBot="1"/>
    <row r="1109" spans="1:31" ht="12.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5" hidden="1" thickBot="1"/>
    <row r="1182" spans="1:31" ht="12.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VORKSMq5x4DwFVFma8/K9k+actCBfn8Gvc8JfIzkBlv3YyVObS91i2x/Csr3I4azogt56a9tXfiXzW/i9XHPxg==" saltValue="/pRjZAVyA4ihWiilN6Ig/w==" spinCount="100000" sheet="1" objects="1" scenarios="1"/>
  <mergeCells count="2">
    <mergeCell ref="B2:AE3"/>
    <mergeCell ref="B327:AE328"/>
  </mergeCells>
  <conditionalFormatting sqref="B138:B142">
    <cfRule type="containsText" dxfId="91" priority="57" operator="containsText" text="zrealizowane">
      <formula>NOT(ISERROR(SEARCH("zrealizowane",B138)))</formula>
    </cfRule>
  </conditionalFormatting>
  <conditionalFormatting sqref="B191:B195">
    <cfRule type="containsText" dxfId="90" priority="49" operator="containsText" text="zrealizowane">
      <formula>NOT(ISERROR(SEARCH("zrealizowane",B191)))</formula>
    </cfRule>
  </conditionalFormatting>
  <conditionalFormatting sqref="C138:C142">
    <cfRule type="cellIs" dxfId="89" priority="58" operator="equal">
      <formula>0</formula>
    </cfRule>
  </conditionalFormatting>
  <conditionalFormatting sqref="C191:C195">
    <cfRule type="cellIs" dxfId="88" priority="50" operator="equal">
      <formula>0</formula>
    </cfRule>
  </conditionalFormatting>
  <conditionalFormatting sqref="C240:C279 G240:G279">
    <cfRule type="cellIs" dxfId="87" priority="22" operator="equal">
      <formula>0</formula>
    </cfRule>
  </conditionalFormatting>
  <conditionalFormatting sqref="E62:F83">
    <cfRule type="cellIs" dxfId="86" priority="17" operator="equal">
      <formula>0</formula>
    </cfRule>
  </conditionalFormatting>
  <conditionalFormatting sqref="E92:F106">
    <cfRule type="cellIs" dxfId="85" priority="83" operator="equal">
      <formula>0</formula>
    </cfRule>
  </conditionalFormatting>
  <conditionalFormatting sqref="E115:F119">
    <cfRule type="cellIs" dxfId="84" priority="48" operator="equal">
      <formula>0</formula>
    </cfRule>
  </conditionalFormatting>
  <conditionalFormatting sqref="E128:F142">
    <cfRule type="cellIs" dxfId="83" priority="47" operator="equal">
      <formula>0</formula>
    </cfRule>
  </conditionalFormatting>
  <conditionalFormatting sqref="E151:F195">
    <cfRule type="cellIs" dxfId="82" priority="46" operator="equal">
      <formula>0</formula>
    </cfRule>
  </conditionalFormatting>
  <conditionalFormatting sqref="E204:F213">
    <cfRule type="cellIs" dxfId="81" priority="45" operator="equal">
      <formula>0</formula>
    </cfRule>
  </conditionalFormatting>
  <conditionalFormatting sqref="E222:F231">
    <cfRule type="cellIs" dxfId="80" priority="44" operator="equal">
      <formula>0</formula>
    </cfRule>
  </conditionalFormatting>
  <conditionalFormatting sqref="G62:G83">
    <cfRule type="expression" dxfId="79" priority="16">
      <formula>G62=0</formula>
    </cfRule>
  </conditionalFormatting>
  <conditionalFormatting sqref="G92:G106">
    <cfRule type="expression" dxfId="78" priority="43">
      <formula>G92=0</formula>
    </cfRule>
  </conditionalFormatting>
  <conditionalFormatting sqref="G115:G119">
    <cfRule type="expression" dxfId="77" priority="42">
      <formula>G115=0</formula>
    </cfRule>
  </conditionalFormatting>
  <conditionalFormatting sqref="G128:G142">
    <cfRule type="expression" dxfId="76" priority="41">
      <formula>G128=0</formula>
    </cfRule>
  </conditionalFormatting>
  <conditionalFormatting sqref="G151:G195">
    <cfRule type="expression" dxfId="75" priority="40">
      <formula>G151=0</formula>
    </cfRule>
  </conditionalFormatting>
  <conditionalFormatting sqref="G204:G213">
    <cfRule type="expression" dxfId="74" priority="39">
      <formula>G204=0</formula>
    </cfRule>
  </conditionalFormatting>
  <conditionalFormatting sqref="G222:G231">
    <cfRule type="expression" dxfId="73" priority="38">
      <formula>G222=0</formula>
    </cfRule>
  </conditionalFormatting>
  <conditionalFormatting sqref="K18:AE22">
    <cfRule type="expression" dxfId="72" priority="20">
      <formula>AND(K$12&gt;Koniec_Projekt,K$12&lt;=Koniec)</formula>
    </cfRule>
    <cfRule type="expression" dxfId="71" priority="21">
      <formula>K$12&lt;=Koniec</formula>
    </cfRule>
  </conditionalFormatting>
  <conditionalFormatting sqref="K25:AE25">
    <cfRule type="cellIs" dxfId="70" priority="13" operator="lessThan">
      <formula>0</formula>
    </cfRule>
  </conditionalFormatting>
  <conditionalFormatting sqref="K28:AE32">
    <cfRule type="expression" dxfId="69" priority="11">
      <formula>AND(K$12&gt;Koniec_Projekt,K$12&lt;=Koniec)</formula>
    </cfRule>
    <cfRule type="expression" dxfId="68" priority="12">
      <formula>K$12&lt;=Koniec</formula>
    </cfRule>
  </conditionalFormatting>
  <conditionalFormatting sqref="K35:AE35">
    <cfRule type="cellIs" dxfId="67" priority="6" operator="lessThan">
      <formula>0</formula>
    </cfRule>
  </conditionalFormatting>
  <conditionalFormatting sqref="K38:AE42">
    <cfRule type="expression" dxfId="66" priority="9">
      <formula>AND(K$12&gt;Koniec_Projekt,K$12&lt;=Koniec)</formula>
    </cfRule>
    <cfRule type="expression" dxfId="65" priority="10">
      <formula>K$12&lt;=Koniec</formula>
    </cfRule>
  </conditionalFormatting>
  <conditionalFormatting sqref="K45:AE45">
    <cfRule type="cellIs" dxfId="64" priority="8" operator="lessThan">
      <formula>0</formula>
    </cfRule>
  </conditionalFormatting>
  <conditionalFormatting sqref="K54:AE56">
    <cfRule type="cellIs" dxfId="63" priority="7" operator="lessThan">
      <formula>0</formula>
    </cfRule>
  </conditionalFormatting>
  <conditionalFormatting sqref="K62:AE83 K92:AE106 K115:AE119 K128:AE142 K151:AE195 K204:AE213 K222:AE231 K240:AE279">
    <cfRule type="cellIs" dxfId="62" priority="19" operator="equal">
      <formula>0</formula>
    </cfRule>
  </conditionalFormatting>
  <conditionalFormatting sqref="B325:AE325">
    <cfRule type="expression" dxfId="61" priority="4">
      <formula>Okres_Prognozy&gt;10</formula>
    </cfRule>
  </conditionalFormatting>
  <conditionalFormatting sqref="F285:F303">
    <cfRule type="cellIs" dxfId="60" priority="3" operator="equal">
      <formula>0</formula>
    </cfRule>
  </conditionalFormatting>
  <conditionalFormatting sqref="G284:G303">
    <cfRule type="expression" dxfId="59" priority="2">
      <formula>G284=0</formula>
    </cfRule>
  </conditionalFormatting>
  <conditionalFormatting sqref="K284:AE303">
    <cfRule type="cellIs" dxfId="58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11</xdr:col>
                    <xdr:colOff>717550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77734375" style="1" customWidth="1"/>
    <col min="2" max="2" width="45.664062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5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4.5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5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710"/>
      <c r="C133" s="710"/>
      <c r="D133" s="710"/>
      <c r="E133" s="710"/>
      <c r="F133" s="710"/>
      <c r="G133" s="710"/>
      <c r="H133" s="710"/>
      <c r="I133" s="710"/>
      <c r="J133" s="710"/>
      <c r="K133" s="710"/>
      <c r="L133" s="710"/>
      <c r="M133" s="710"/>
      <c r="N133" s="710"/>
      <c r="O133" s="710"/>
      <c r="P133" s="710"/>
      <c r="Q133" s="710"/>
      <c r="R133" s="710"/>
      <c r="S133" s="710"/>
      <c r="T133" s="710"/>
      <c r="U133" s="710"/>
      <c r="V133" s="710"/>
      <c r="W133" s="710"/>
      <c r="X133" s="710"/>
      <c r="Y133" s="710"/>
      <c r="Z133" s="710"/>
      <c r="AA133" s="710"/>
      <c r="AB133" s="710"/>
      <c r="AC133" s="710"/>
      <c r="AD133" s="710"/>
      <c r="AE133" s="710"/>
      <c r="AF133"/>
      <c r="AG133"/>
      <c r="AH133"/>
      <c r="AI133"/>
      <c r="AJ133"/>
      <c r="AK133"/>
    </row>
    <row r="134" spans="2:37" ht="409.5" customHeight="1">
      <c r="B134" s="711"/>
      <c r="C134" s="711"/>
      <c r="D134" s="711"/>
      <c r="E134" s="711"/>
      <c r="F134" s="711"/>
      <c r="G134" s="711"/>
      <c r="H134" s="711"/>
      <c r="I134" s="711"/>
      <c r="J134" s="711"/>
      <c r="K134" s="711"/>
      <c r="L134" s="711"/>
      <c r="M134" s="711"/>
      <c r="N134" s="711"/>
      <c r="O134" s="711"/>
      <c r="P134" s="711"/>
      <c r="Q134" s="711"/>
      <c r="R134" s="711"/>
      <c r="S134" s="711"/>
      <c r="T134" s="711"/>
      <c r="U134" s="711"/>
      <c r="V134" s="711"/>
      <c r="W134" s="711"/>
      <c r="X134" s="711"/>
      <c r="Y134" s="711"/>
      <c r="Z134" s="711"/>
      <c r="AA134" s="711"/>
      <c r="AB134" s="711"/>
      <c r="AC134" s="711"/>
      <c r="AD134" s="711"/>
      <c r="AE134" s="711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6jTgJUmpwFbSOXO13ZI2rjxHQqnUs+opwrkppftP+c8YT0UAr7o+IRmBiqhr56IrsxaLHtc215xmAUf+NJ2iLQ==" saltValue="PEsV9T8QtyYrRyMm4JGqYw==" spinCount="100000" sheet="1" objects="1" scenarios="1"/>
  <mergeCells count="2">
    <mergeCell ref="B2:AE3"/>
    <mergeCell ref="B133:AE134"/>
  </mergeCells>
  <conditionalFormatting sqref="K22:U22 K37:U37 K52:U52">
    <cfRule type="expression" dxfId="57" priority="3">
      <formula>AND(K$12&gt;Koniec_Projekt,K$12&lt;=Koniec)</formula>
    </cfRule>
  </conditionalFormatting>
  <conditionalFormatting sqref="K52:AE52 K37:AE37 K22:AE22">
    <cfRule type="expression" dxfId="56" priority="4">
      <formula>K$12&lt;=Koniec</formula>
    </cfRule>
  </conditionalFormatting>
  <conditionalFormatting sqref="B131:AE131">
    <cfRule type="expression" dxfId="5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158750</xdr:rowOff>
                  </from>
                  <to>
                    <xdr:col>1</xdr:col>
                    <xdr:colOff>1136650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1403350</xdr:colOff>
                    <xdr:row>14</xdr:row>
                    <xdr:rowOff>158750</xdr:rowOff>
                  </from>
                  <to>
                    <xdr:col>1</xdr:col>
                    <xdr:colOff>2241550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1136650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2241550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107950</xdr:colOff>
                    <xdr:row>14</xdr:row>
                    <xdr:rowOff>38100</xdr:rowOff>
                  </from>
                  <to>
                    <xdr:col>1</xdr:col>
                    <xdr:colOff>2508250</xdr:colOff>
                    <xdr:row>14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107950</xdr:colOff>
                    <xdr:row>29</xdr:row>
                    <xdr:rowOff>38100</xdr:rowOff>
                  </from>
                  <to>
                    <xdr:col>1</xdr:col>
                    <xdr:colOff>2508250</xdr:colOff>
                    <xdr:row>29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177800</xdr:rowOff>
                  </from>
                  <to>
                    <xdr:col>1</xdr:col>
                    <xdr:colOff>1136650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177800</xdr:rowOff>
                  </from>
                  <to>
                    <xdr:col>1</xdr:col>
                    <xdr:colOff>2241550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107950</xdr:colOff>
                    <xdr:row>44</xdr:row>
                    <xdr:rowOff>50800</xdr:rowOff>
                  </from>
                  <to>
                    <xdr:col>1</xdr:col>
                    <xdr:colOff>2508250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558800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3.77734375" style="1" bestFit="1" customWidth="1"/>
    <col min="3" max="8" width="9.109375" style="1" hidden="1" customWidth="1"/>
    <col min="9" max="9" width="9.109375" style="254" hidden="1" customWidth="1"/>
    <col min="10" max="10" width="15.6640625" style="1" bestFit="1" customWidth="1"/>
    <col min="11" max="31" width="12.77734375" style="1" customWidth="1"/>
    <col min="32" max="32" width="2.77734375" style="1" customWidth="1"/>
    <col min="33" max="44" width="0" style="1" hidden="1" customWidth="1"/>
    <col min="45" max="16384" width="9.10937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5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3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6" t="s">
        <v>827</v>
      </c>
      <c r="L155" s="726"/>
      <c r="M155" s="726"/>
      <c r="N155" s="726"/>
      <c r="O155" s="726"/>
      <c r="P155" s="726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4.5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4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4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10"/>
      <c r="C179" s="710"/>
      <c r="D179" s="710"/>
      <c r="E179" s="710"/>
      <c r="F179" s="710"/>
      <c r="G179" s="710"/>
      <c r="H179" s="710"/>
      <c r="I179" s="710"/>
      <c r="J179" s="710"/>
      <c r="K179" s="710"/>
      <c r="L179" s="710"/>
      <c r="M179" s="710"/>
      <c r="N179" s="710"/>
      <c r="O179" s="710"/>
      <c r="P179" s="710"/>
      <c r="Q179" s="710"/>
      <c r="R179" s="710"/>
      <c r="S179" s="710"/>
      <c r="T179" s="710"/>
      <c r="U179" s="710"/>
      <c r="V179" s="710"/>
      <c r="W179" s="710"/>
      <c r="X179" s="710"/>
      <c r="Y179" s="710"/>
      <c r="Z179" s="710"/>
      <c r="AA179" s="710"/>
      <c r="AB179" s="710"/>
      <c r="AC179" s="710"/>
      <c r="AD179" s="710"/>
      <c r="AE179" s="710"/>
      <c r="AF179"/>
      <c r="AG179"/>
      <c r="AH179"/>
      <c r="AI179"/>
      <c r="AJ179"/>
      <c r="AK179"/>
    </row>
    <row r="180" spans="2:37" ht="409.5" customHeight="1">
      <c r="B180" s="711"/>
      <c r="C180" s="711"/>
      <c r="D180" s="711"/>
      <c r="E180" s="711"/>
      <c r="F180" s="711"/>
      <c r="G180" s="711"/>
      <c r="H180" s="711"/>
      <c r="I180" s="711"/>
      <c r="J180" s="711"/>
      <c r="K180" s="711"/>
      <c r="L180" s="711"/>
      <c r="M180" s="711"/>
      <c r="N180" s="711"/>
      <c r="O180" s="711"/>
      <c r="P180" s="711"/>
      <c r="Q180" s="711"/>
      <c r="R180" s="711"/>
      <c r="S180" s="711"/>
      <c r="T180" s="711"/>
      <c r="U180" s="711"/>
      <c r="V180" s="711"/>
      <c r="W180" s="711"/>
      <c r="X180" s="711"/>
      <c r="Y180" s="711"/>
      <c r="Z180" s="711"/>
      <c r="AA180" s="711"/>
      <c r="AB180" s="711"/>
      <c r="AC180" s="711"/>
      <c r="AD180" s="711"/>
      <c r="AE180" s="711"/>
      <c r="AF180"/>
      <c r="AG180"/>
      <c r="AH180"/>
      <c r="AI180"/>
      <c r="AJ180"/>
      <c r="AK180"/>
    </row>
    <row r="181" spans="2:37" ht="14.5">
      <c r="B181" s="11"/>
    </row>
  </sheetData>
  <sheetProtection algorithmName="SHA-512" hashValue="jVQox+Eevocaa/Ll+MKvqJAzHTu6s8O958nMvg21BqN7vt7Sr1+Cz+9mO2351DNht2tEo5xXmLhMZDu0Ff5p9g==" saltValue="H7Mow2bJgVI2a2c9pEpAhw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54" priority="21">
      <formula>AND(K$12&gt;Koniec_Projekt,K$12&lt;=Koniec)</formula>
    </cfRule>
  </conditionalFormatting>
  <conditionalFormatting sqref="K16:AE16 K22:AE22 K34:AE35 K43:AE44 K53:AE54 K63:AE64">
    <cfRule type="expression" dxfId="53" priority="23">
      <formula>K$12&lt;=Koniec_Projekt</formula>
    </cfRule>
  </conditionalFormatting>
  <conditionalFormatting sqref="K37:AE37 K46:AE47 K56:AE57 K66:AE66 K101:AE101 K130:AE130">
    <cfRule type="cellIs" dxfId="52" priority="27" operator="lessThan">
      <formula>0</formula>
    </cfRule>
  </conditionalFormatting>
  <conditionalFormatting sqref="K74:AE74 K80:AE80 K86:AE86 K98:AE99 K107:AE108 K117:AE118 K127:AE128 K136:AE137 K139:AE139">
    <cfRule type="expression" dxfId="51" priority="18">
      <formula>AND(K$12&gt;Koniec_Projekt,K$12&lt;=Koniec)</formula>
    </cfRule>
    <cfRule type="expression" dxfId="50" priority="19">
      <formula>AND(K$12&gt;=Poczatek,K$12&lt;=Koniec_Projekt)</formula>
    </cfRule>
  </conditionalFormatting>
  <conditionalFormatting sqref="K80:AE80">
    <cfRule type="expression" dxfId="49" priority="24">
      <formula>K80&gt;K79</formula>
    </cfRule>
  </conditionalFormatting>
  <conditionalFormatting sqref="K110:AE111">
    <cfRule type="cellIs" dxfId="48" priority="5" operator="lessThan">
      <formula>0</formula>
    </cfRule>
  </conditionalFormatting>
  <conditionalFormatting sqref="K120:AE121">
    <cfRule type="cellIs" dxfId="47" priority="4" operator="lessThan">
      <formula>0</formula>
    </cfRule>
  </conditionalFormatting>
  <conditionalFormatting sqref="K138:AE138">
    <cfRule type="cellIs" dxfId="46" priority="26" operator="lessThan">
      <formula>0</formula>
    </cfRule>
  </conditionalFormatting>
  <conditionalFormatting sqref="K145:AE151">
    <cfRule type="expression" dxfId="45" priority="14">
      <formula>AND(K$12&gt;Koniec_Projekt,K$12&lt;=Koniec)</formula>
    </cfRule>
    <cfRule type="expression" dxfId="44" priority="15">
      <formula>AND(K$12&gt;=Poczatek,K$12&lt;=Koniec_Projekt)</formula>
    </cfRule>
  </conditionalFormatting>
  <conditionalFormatting sqref="K153:AE153">
    <cfRule type="cellIs" dxfId="43" priority="16" operator="lessThan">
      <formula>0</formula>
    </cfRule>
  </conditionalFormatting>
  <conditionalFormatting sqref="K156:AE162">
    <cfRule type="expression" dxfId="42" priority="12">
      <formula>AND(OR(K$12&lt;Poczatek,K$12&gt;Koniec_Projekt),K156&gt;0)</formula>
    </cfRule>
    <cfRule type="expression" dxfId="41" priority="13">
      <formula>AND(K$12&gt;=Poczatek,K$12&lt;=Koniec_Projekt)</formula>
    </cfRule>
  </conditionalFormatting>
  <conditionalFormatting sqref="K165:AE171">
    <cfRule type="cellIs" dxfId="40" priority="7" operator="equal">
      <formula>0</formula>
    </cfRule>
  </conditionalFormatting>
  <conditionalFormatting sqref="B177:AE177">
    <cfRule type="expression" dxfId="39" priority="3">
      <formula>Okres_Prognozy&gt;10</formula>
    </cfRule>
  </conditionalFormatting>
  <conditionalFormatting sqref="K141:AE141">
    <cfRule type="containsText" dxfId="38" priority="1" operator="containsText" text="nie">
      <formula>NOT(ISERROR(SEARCH("nie",K141)))</formula>
    </cfRule>
    <cfRule type="containsText" dxfId="37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16</xdr:col>
                    <xdr:colOff>254000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4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IF(K$13&lt;=Koniec,Finansowanie!K151,0)</f>
        <v>0</v>
      </c>
      <c r="L62" s="86">
        <f>IF(L$13&lt;=Koniec,Finansowanie!L151,0)</f>
        <v>0</v>
      </c>
      <c r="M62" s="86">
        <f>IF(M$13&lt;=Koniec,Finansowanie!M151,0)</f>
        <v>0</v>
      </c>
      <c r="N62" s="86">
        <f>IF(N$13&lt;=Koniec,Finansowanie!N151,0)</f>
        <v>0</v>
      </c>
      <c r="O62" s="86">
        <f>IF(O$13&lt;=Koniec,Finansowanie!O151,0)</f>
        <v>0</v>
      </c>
      <c r="P62" s="86">
        <f>IF(P$13&lt;=Koniec,Finansowanie!P151,0)</f>
        <v>0</v>
      </c>
      <c r="Q62" s="86">
        <f>IF(Q$13&lt;=Koniec,Finansowanie!Q151,0)</f>
        <v>0</v>
      </c>
      <c r="R62" s="86">
        <f>IF(R$13&lt;=Koniec,Finansowanie!R151,0)</f>
        <v>0</v>
      </c>
      <c r="S62" s="86">
        <f>IF(S$13&lt;=Koniec,Finansowanie!S151,0)</f>
        <v>0</v>
      </c>
      <c r="T62" s="86">
        <f>IF(T$13&lt;=Koniec,Finansowanie!T151,0)</f>
        <v>0</v>
      </c>
      <c r="U62" s="86">
        <f>IF(U$13&lt;=Koniec,Finansowanie!U151,0)</f>
        <v>0</v>
      </c>
      <c r="V62" s="86">
        <f>IF(V$13&lt;=Koniec,Finansowanie!V151,0)</f>
        <v>0</v>
      </c>
      <c r="W62" s="86">
        <f>IF(W$13&lt;=Koniec,Finansowanie!W151,0)</f>
        <v>0</v>
      </c>
      <c r="X62" s="86">
        <f>IF(X$13&lt;=Koniec,Finansowanie!X151,0)</f>
        <v>0</v>
      </c>
      <c r="Y62" s="86">
        <f>IF(Y$13&lt;=Koniec,Finansowanie!Y151,0)</f>
        <v>0</v>
      </c>
      <c r="Z62" s="86">
        <f>IF(Z$13&lt;=Koniec,Finansowanie!Z151,0)</f>
        <v>0</v>
      </c>
      <c r="AA62" s="86">
        <f>IF(AA$13&lt;=Koniec,Finansowanie!AA151,0)</f>
        <v>0</v>
      </c>
      <c r="AB62" s="86">
        <f>IF(AB$13&lt;=Koniec,Finansowanie!AB151,0)</f>
        <v>0</v>
      </c>
      <c r="AC62" s="86">
        <f>IF(AC$13&lt;=Koniec,Finansowanie!AC151,0)</f>
        <v>0</v>
      </c>
      <c r="AD62" s="86">
        <f>IF(AD$13&lt;=Koniec,Finansowanie!AD151,0)</f>
        <v>0</v>
      </c>
      <c r="AE62" s="86">
        <f>IF(AE$13&lt;=Koniec,Finansowanie!AE151,0)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5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10"/>
      <c r="C106" s="710"/>
      <c r="D106" s="710"/>
      <c r="E106" s="710"/>
      <c r="F106" s="710"/>
      <c r="G106" s="710"/>
      <c r="H106" s="710"/>
      <c r="I106" s="710"/>
      <c r="J106" s="710"/>
      <c r="K106" s="710"/>
      <c r="L106" s="710"/>
      <c r="M106" s="710"/>
      <c r="N106" s="710"/>
      <c r="O106" s="710"/>
      <c r="P106" s="710"/>
      <c r="Q106" s="710"/>
      <c r="R106" s="710"/>
      <c r="S106" s="710"/>
      <c r="T106" s="710"/>
      <c r="U106" s="710"/>
      <c r="V106" s="710"/>
      <c r="W106" s="710"/>
      <c r="X106" s="710"/>
      <c r="Y106" s="710"/>
      <c r="Z106" s="710"/>
      <c r="AA106" s="710"/>
      <c r="AB106" s="710"/>
      <c r="AC106" s="710"/>
      <c r="AD106" s="710"/>
      <c r="AE106" s="710"/>
      <c r="AF106"/>
      <c r="AG106"/>
      <c r="AH106"/>
      <c r="AI106"/>
      <c r="AJ106"/>
      <c r="AK106"/>
    </row>
    <row r="107" spans="1:37" ht="409.5" customHeight="1">
      <c r="A107" s="1"/>
      <c r="B107" s="711"/>
      <c r="C107" s="711"/>
      <c r="D107" s="711"/>
      <c r="E107" s="711"/>
      <c r="F107" s="711"/>
      <c r="G107" s="711"/>
      <c r="H107" s="711"/>
      <c r="I107" s="711"/>
      <c r="J107" s="711"/>
      <c r="K107" s="711"/>
      <c r="L107" s="711"/>
      <c r="M107" s="711"/>
      <c r="N107" s="711"/>
      <c r="O107" s="711"/>
      <c r="P107" s="711"/>
      <c r="Q107" s="711"/>
      <c r="R107" s="711"/>
      <c r="S107" s="711"/>
      <c r="T107" s="711"/>
      <c r="U107" s="711"/>
      <c r="V107" s="711"/>
      <c r="W107" s="711"/>
      <c r="X107" s="711"/>
      <c r="Y107" s="711"/>
      <c r="Z107" s="711"/>
      <c r="AA107" s="711"/>
      <c r="AB107" s="711"/>
      <c r="AC107" s="711"/>
      <c r="AD107" s="711"/>
      <c r="AE107" s="711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wkqLlJp8Xw/fEeNyHHFqt/SUS+0wxNJjTBHu0T6M8Hjeh7rAdVd7sQzQgWyNN/R8US1kFctmLImCO1oD1om96w==" saltValue="i1a9zLIZB17e+vINcsR0FA==" spinCount="100000" sheet="1" objects="1" scenarios="1"/>
  <mergeCells count="2">
    <mergeCell ref="B2:AE3"/>
    <mergeCell ref="B106:AE107"/>
  </mergeCells>
  <conditionalFormatting sqref="K82:AE83">
    <cfRule type="expression" dxfId="36" priority="60">
      <formula>K82=0</formula>
    </cfRule>
  </conditionalFormatting>
  <conditionalFormatting sqref="K91:AE91 K83:AE83">
    <cfRule type="containsText" dxfId="35" priority="104" operator="containsText" text="n/d">
      <formula>NOT(ISERROR(SEARCH("n/d",K83)))</formula>
    </cfRule>
  </conditionalFormatting>
  <conditionalFormatting sqref="K88:AE88">
    <cfRule type="cellIs" dxfId="34" priority="102" operator="lessThan">
      <formula>0</formula>
    </cfRule>
    <cfRule type="cellIs" dxfId="33" priority="103" operator="greaterThan">
      <formula>0</formula>
    </cfRule>
  </conditionalFormatting>
  <conditionalFormatting sqref="K90:AE91 K98:AE99">
    <cfRule type="expression" dxfId="32" priority="7" stopIfTrue="1">
      <formula>OR(K$13&lt;=Koniec_Projekt,K$13&gt;Koniec)</formula>
    </cfRule>
  </conditionalFormatting>
  <conditionalFormatting sqref="K90:AE91">
    <cfRule type="cellIs" dxfId="31" priority="105" operator="lessThan">
      <formula>WACC</formula>
    </cfRule>
    <cfRule type="cellIs" dxfId="30" priority="106" operator="greaterThan">
      <formula>WACC</formula>
    </cfRule>
  </conditionalFormatting>
  <conditionalFormatting sqref="K96:AE96">
    <cfRule type="cellIs" dxfId="29" priority="109" operator="lessThan">
      <formula>0</formula>
    </cfRule>
    <cfRule type="cellIs" dxfId="28" priority="110" operator="greaterThan">
      <formula>0</formula>
    </cfRule>
  </conditionalFormatting>
  <conditionalFormatting sqref="K98:AE99">
    <cfRule type="cellIs" dxfId="27" priority="99" operator="lessThan">
      <formula>WACC</formula>
    </cfRule>
    <cfRule type="cellIs" dxfId="26" priority="100" operator="greaterThan">
      <formula>WACC</formula>
    </cfRule>
  </conditionalFormatting>
  <conditionalFormatting sqref="K99:AE99">
    <cfRule type="containsText" dxfId="25" priority="98" operator="containsText" text="n/d">
      <formula>NOT(ISERROR(SEARCH("n/d",K99)))</formula>
    </cfRule>
  </conditionalFormatting>
  <conditionalFormatting sqref="B104:AE104">
    <cfRule type="expression" dxfId="24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18</xdr:col>
                    <xdr:colOff>158750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7.10937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5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5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3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3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4.5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4.5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5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4.5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5">
      <c r="B189" s="150" t="s">
        <v>518</v>
      </c>
    </row>
    <row r="190" spans="2:31" ht="13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3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si="230">SUM(AB232:AB234)</f>
        <v>0</v>
      </c>
      <c r="AC231" s="33">
        <f t="shared" si="230"/>
        <v>0</v>
      </c>
      <c r="AD231" s="33">
        <f t="shared" si="230"/>
        <v>0</v>
      </c>
      <c r="AE231" s="33">
        <f t="shared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4.5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si="265">IF(LataProjekcji&lt;=Koniec,AB210-AC210,0)</f>
        <v>0</v>
      </c>
      <c r="AD246" s="33">
        <f t="shared" ref="AD246:AD247" si="266">IF(LataProjekcji&lt;=Koniec,AC210-AD210,0)</f>
        <v>0</v>
      </c>
      <c r="AE246" s="33">
        <f t="shared" ref="AE246:AE247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si="274">IF(LataProjekcji&lt;=Koniec,(AC231-AB231)-(AC233-AB233)-(AC234-AB234),0)</f>
        <v>0</v>
      </c>
      <c r="AD248" s="33">
        <f t="shared" ref="AD248" si="275">IF(LataProjekcji&lt;=Koniec,(AD231-AC231)-(AD233-AC233)-(AD234-AC234),0)</f>
        <v>0</v>
      </c>
      <c r="AE248" s="33">
        <f t="shared" ref="AE248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4.5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5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4.5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5">
      <c r="B333" s="152" t="s">
        <v>518</v>
      </c>
    </row>
    <row r="334" spans="2:31" ht="13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3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4.5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4.5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5">
      <c r="B439" s="11"/>
    </row>
    <row r="440" spans="2:37" ht="14.5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710"/>
      <c r="C444" s="710"/>
      <c r="D444" s="710"/>
      <c r="E444" s="710"/>
      <c r="F444" s="710"/>
      <c r="G444" s="710"/>
      <c r="H444" s="710"/>
      <c r="I444" s="710"/>
      <c r="J444" s="710"/>
      <c r="K444" s="710"/>
      <c r="L444" s="710"/>
      <c r="M444" s="710"/>
      <c r="N444" s="710"/>
      <c r="O444" s="710"/>
      <c r="P444" s="710"/>
      <c r="Q444" s="710"/>
      <c r="R444" s="710"/>
      <c r="S444" s="710"/>
      <c r="T444" s="710"/>
      <c r="U444" s="710"/>
      <c r="V444" s="710"/>
      <c r="W444" s="710"/>
      <c r="X444" s="710"/>
      <c r="Y444" s="710"/>
      <c r="Z444" s="710"/>
      <c r="AA444" s="710"/>
      <c r="AB444" s="710"/>
      <c r="AC444" s="710"/>
      <c r="AD444" s="710"/>
      <c r="AE444" s="710"/>
      <c r="AF444"/>
      <c r="AG444"/>
      <c r="AH444"/>
      <c r="AI444"/>
      <c r="AJ444"/>
      <c r="AK444"/>
    </row>
    <row r="445" spans="2:37" ht="409.5" customHeight="1">
      <c r="B445" s="711"/>
      <c r="C445" s="711"/>
      <c r="D445" s="711"/>
      <c r="E445" s="711"/>
      <c r="F445" s="711"/>
      <c r="G445" s="711"/>
      <c r="H445" s="711"/>
      <c r="I445" s="711"/>
      <c r="J445" s="711"/>
      <c r="K445" s="711"/>
      <c r="L445" s="711"/>
      <c r="M445" s="711"/>
      <c r="N445" s="711"/>
      <c r="O445" s="711"/>
      <c r="P445" s="711"/>
      <c r="Q445" s="711"/>
      <c r="R445" s="711"/>
      <c r="S445" s="711"/>
      <c r="T445" s="711"/>
      <c r="U445" s="711"/>
      <c r="V445" s="711"/>
      <c r="W445" s="711"/>
      <c r="X445" s="711"/>
      <c r="Y445" s="711"/>
      <c r="Z445" s="711"/>
      <c r="AA445" s="711"/>
      <c r="AB445" s="711"/>
      <c r="AC445" s="711"/>
      <c r="AD445" s="711"/>
      <c r="AE445" s="711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TXtQpbmMCWg+LL563L5HLbRtQ+bN1Reul5+yfNj1Iey1ztnT9EBfMNByZxC4+Y/zOuwrekf9NfQzC8HAaMV0PA==" saltValue="qTEK5XtDtWzKDNM+PlS/Yw==" spinCount="100000" sheet="1" objects="1" scenarios="1"/>
  <mergeCells count="2">
    <mergeCell ref="B2:AE3"/>
    <mergeCell ref="B444:AE445"/>
  </mergeCells>
  <conditionalFormatting sqref="G130:AE151 K274:AE295 G416:AE437">
    <cfRule type="containsText" dxfId="23" priority="2" operator="containsText" text="bd.">
      <formula>NOT(ISERROR(SEARCH("bd.",G130)))</formula>
    </cfRule>
  </conditionalFormatting>
  <conditionalFormatting sqref="G358:AE358">
    <cfRule type="cellIs" dxfId="22" priority="15" operator="lessThan">
      <formula>0</formula>
    </cfRule>
  </conditionalFormatting>
  <conditionalFormatting sqref="K62:AE64 K72:AE72 K83:AE83 K86:AE86 K90:AE90 K93:AE93">
    <cfRule type="expression" dxfId="21" priority="13">
      <formula>AND(K$12&gt;Koniec_Projekt,K$12&lt;=Koniec)</formula>
    </cfRule>
    <cfRule type="expression" dxfId="20" priority="14">
      <formula>K$12&lt;=Koniec_Projekt</formula>
    </cfRule>
  </conditionalFormatting>
  <conditionalFormatting sqref="K70:AE70">
    <cfRule type="cellIs" dxfId="19" priority="280" operator="lessThan">
      <formula>0</formula>
    </cfRule>
  </conditionalFormatting>
  <conditionalFormatting sqref="K214:AE214">
    <cfRule type="cellIs" dxfId="18" priority="271" operator="lessThan">
      <formula>0</formula>
    </cfRule>
  </conditionalFormatting>
  <conditionalFormatting sqref="K267:AE267">
    <cfRule type="cellIs" dxfId="17" priority="287" operator="lessThan">
      <formula>0</formula>
    </cfRule>
  </conditionalFormatting>
  <conditionalFormatting sqref="K409:AE409">
    <cfRule type="cellIs" dxfId="16" priority="279" operator="lessThan">
      <formula>0</formula>
    </cfRule>
  </conditionalFormatting>
  <conditionalFormatting sqref="B442:AE442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13</xdr:col>
                    <xdr:colOff>228600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1041400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640625" hidden="1" customWidth="1"/>
    <col min="19" max="19" width="0" hidden="1" customWidth="1"/>
    <col min="20" max="16384" width="8.6640625" hidden="1"/>
  </cols>
  <sheetData>
    <row r="10" spans="19:19" hidden="1">
      <c r="S10" s="650"/>
    </row>
  </sheetData>
  <sheetProtection algorithmName="SHA-512" hashValue="CA6E12rNyJiWIR+JdDE+13Hz1HzKGR/e4qnFVEVvOULvBo36A5y/YT7AISkAge3M5hcHFkXXGBN8rluwLUmmTA==" saltValue="EN4UKeSU7UtFch6VBAErj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/>
  </sheetViews>
  <sheetFormatPr defaultColWidth="0" defaultRowHeight="12" zeroHeight="1"/>
  <cols>
    <col min="1" max="1" width="2.6640625" style="1" customWidth="1"/>
    <col min="2" max="2" width="35.6640625" style="1" customWidth="1"/>
    <col min="3" max="10" width="8.6640625" style="1" hidden="1" customWidth="1"/>
    <col min="11" max="31" width="12.6640625" style="1" customWidth="1"/>
    <col min="32" max="32" width="2.6640625" style="1" customWidth="1"/>
    <col min="33" max="16384" width="8.6640625" style="1" hidden="1"/>
  </cols>
  <sheetData>
    <row r="1" spans="2:31"/>
    <row r="2" spans="2:31" ht="16" thickBot="1">
      <c r="B2" s="637" t="s">
        <v>834</v>
      </c>
      <c r="J2" s="1" t="s">
        <v>835</v>
      </c>
      <c r="K2" s="735" t="str">
        <f>Założenia!B2&amp;" | NIP: "&amp;NIP</f>
        <v xml:space="preserve">Wstaw nazwę podmiotu oraz tytuł projektu w zakładce Dane Wnioskodawcy | NIP: </v>
      </c>
      <c r="L2" s="735"/>
      <c r="M2" s="735"/>
      <c r="N2" s="735"/>
      <c r="O2" s="735"/>
      <c r="P2" s="735"/>
      <c r="Q2" s="735"/>
      <c r="R2" s="735"/>
      <c r="S2" s="735"/>
      <c r="T2" s="735"/>
      <c r="U2" s="735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>Opłacalność!AC80</f>
        <v>0</v>
      </c>
      <c r="AD10" s="33">
        <f>Opłacalność!AD80</f>
        <v>0</v>
      </c>
      <c r="AE10" s="33">
        <f>Opłacalność!AE80</f>
        <v>0</v>
      </c>
    </row>
    <row r="11" spans="2:31"/>
  </sheetData>
  <sheetProtection algorithmName="SHA-512" hashValue="JBXk8OxM6Z+NmD0pPoYCw+bOAWtwtdPIEH5Lx5sKXzqB3PkO0Co2k6AGTuxzuQ9wNE+rKFWCyOKbnqZjYSw78w==" saltValue="dlyBM+g/ImNGVoxQSeQnCQ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/>
  </sheetViews>
  <sheetFormatPr defaultColWidth="0" defaultRowHeight="12" customHeight="1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6" t="str">
        <f>IF(Lider="Lider konsorcjum",Firma&amp;" | NIP: "&amp;NIP,"")</f>
        <v/>
      </c>
      <c r="L17" s="736"/>
      <c r="M17" s="736"/>
      <c r="N17" s="736"/>
      <c r="O17" s="736"/>
      <c r="P17" s="736"/>
      <c r="Q17" s="736"/>
      <c r="R17" s="736"/>
      <c r="S17" s="736"/>
      <c r="T17" s="736"/>
      <c r="U17" s="736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4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7"/>
      <c r="L27" s="737"/>
      <c r="M27" s="737"/>
      <c r="N27" s="737"/>
      <c r="O27" s="737"/>
      <c r="P27" s="737"/>
      <c r="Q27" s="737"/>
      <c r="R27" s="737"/>
      <c r="S27" s="737"/>
      <c r="T27" s="737"/>
      <c r="U27" s="737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4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7"/>
      <c r="L37" s="737"/>
      <c r="M37" s="737"/>
      <c r="N37" s="737"/>
      <c r="O37" s="737"/>
      <c r="P37" s="737"/>
      <c r="Q37" s="737"/>
      <c r="R37" s="737"/>
      <c r="S37" s="737"/>
      <c r="T37" s="737"/>
      <c r="U37" s="737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4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7"/>
      <c r="L47" s="737"/>
      <c r="M47" s="737"/>
      <c r="N47" s="737"/>
      <c r="O47" s="737"/>
      <c r="P47" s="737"/>
      <c r="Q47" s="737"/>
      <c r="R47" s="737"/>
      <c r="S47" s="737"/>
      <c r="T47" s="737"/>
      <c r="U47" s="737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4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7"/>
      <c r="L57" s="737"/>
      <c r="M57" s="737"/>
      <c r="N57" s="737"/>
      <c r="O57" s="737"/>
      <c r="P57" s="737"/>
      <c r="Q57" s="737"/>
      <c r="R57" s="737"/>
      <c r="S57" s="737"/>
      <c r="T57" s="737"/>
      <c r="U57" s="737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4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8" t="s">
        <v>840</v>
      </c>
      <c r="C67" s="738"/>
      <c r="D67" s="738"/>
      <c r="E67" s="738"/>
      <c r="F67" s="738"/>
      <c r="G67" s="738"/>
      <c r="H67" s="738"/>
      <c r="I67" s="738"/>
      <c r="J67" s="738"/>
      <c r="K67" s="738"/>
      <c r="L67" s="738"/>
      <c r="M67" s="738"/>
      <c r="N67" s="738"/>
      <c r="O67" s="738"/>
      <c r="P67" s="738"/>
      <c r="Q67" s="738"/>
      <c r="R67" s="738"/>
      <c r="S67" s="738"/>
      <c r="T67" s="738"/>
      <c r="U67" s="738"/>
      <c r="V67" s="738"/>
      <c r="W67" s="738"/>
      <c r="X67" s="738"/>
      <c r="Y67" s="738"/>
      <c r="Z67" s="738"/>
      <c r="AA67" s="738"/>
      <c r="AB67" s="738"/>
      <c r="AC67" s="738"/>
      <c r="AD67" s="738"/>
      <c r="AE67" s="738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>IF(AC$69&lt;=Koniec,'Kapitał pracujący'!AC93,0)</f>
        <v>0</v>
      </c>
      <c r="AD75" s="33">
        <f>IF(AD$69&lt;=Koniec,'Kapitał pracujący'!AD93,0)</f>
        <v>0</v>
      </c>
      <c r="AE75" s="33">
        <f>IF(AE$69&lt;=Koniec,'Kapitał pracujący'!AE93,0)</f>
        <v>0</v>
      </c>
    </row>
    <row r="76" spans="2:31" ht="4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4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4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si="11"/>
        <v>0</v>
      </c>
      <c r="AD82" s="86">
        <f t="shared" si="11"/>
        <v>0</v>
      </c>
      <c r="AE82" s="86">
        <f t="shared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si="13"/>
        <v>0</v>
      </c>
      <c r="AD84" s="86">
        <f t="shared" si="13"/>
        <v>0</v>
      </c>
      <c r="AE84" s="86">
        <f t="shared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4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4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si="15"/>
        <v>0</v>
      </c>
      <c r="AD90" s="86">
        <f t="shared" si="15"/>
        <v>0</v>
      </c>
      <c r="AE90" s="86">
        <f t="shared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si="17"/>
        <v>0</v>
      </c>
      <c r="AD92" s="86">
        <f t="shared" si="17"/>
        <v>0</v>
      </c>
      <c r="AE92" s="86">
        <f t="shared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4.5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4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4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  <c r="T101" s="710"/>
      <c r="U101" s="710"/>
      <c r="V101" s="710"/>
      <c r="W101" s="710"/>
      <c r="X101" s="710"/>
      <c r="Y101" s="710"/>
      <c r="Z101" s="710"/>
      <c r="AA101" s="710"/>
      <c r="AB101" s="710"/>
      <c r="AC101" s="710"/>
      <c r="AD101" s="710"/>
      <c r="AE101" s="710"/>
      <c r="AF101"/>
      <c r="AG101"/>
      <c r="AH101"/>
      <c r="AI101"/>
      <c r="AJ101"/>
      <c r="AK101"/>
    </row>
    <row r="102" spans="1:37" ht="409.5" customHeight="1">
      <c r="A102" s="1"/>
      <c r="B102" s="711"/>
      <c r="C102" s="711"/>
      <c r="D102" s="711"/>
      <c r="E102" s="711"/>
      <c r="F102" s="711"/>
      <c r="G102" s="711"/>
      <c r="H102" s="711"/>
      <c r="I102" s="711"/>
      <c r="J102" s="711"/>
      <c r="K102" s="711"/>
      <c r="L102" s="711"/>
      <c r="M102" s="711"/>
      <c r="N102" s="711"/>
      <c r="O102" s="711"/>
      <c r="P102" s="711"/>
      <c r="Q102" s="711"/>
      <c r="R102" s="711"/>
      <c r="S102" s="711"/>
      <c r="T102" s="711"/>
      <c r="U102" s="711"/>
      <c r="V102" s="711"/>
      <c r="W102" s="711"/>
      <c r="X102" s="711"/>
      <c r="Y102" s="711"/>
      <c r="Z102" s="711"/>
      <c r="AA102" s="711"/>
      <c r="AB102" s="711"/>
      <c r="AC102" s="711"/>
      <c r="AD102" s="711"/>
      <c r="AE102" s="711"/>
      <c r="AF102"/>
      <c r="AG102"/>
      <c r="AH102"/>
      <c r="AI102"/>
      <c r="AJ102"/>
      <c r="AK102"/>
    </row>
    <row r="103" spans="1:37"/>
  </sheetData>
  <sheetProtection algorithmName="SHA-512" hashValue="EzwpOmCfTKgn4k5yCeoYygmzLypZkEXRmUw/5q3Z9vG3XP6idrgI5Q2KZVWW/CfqGDVoUXOMjrcevjBR9STrnA==" saltValue="sJ9aKpD2YK2vRjS3APEg0g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18</xdr:col>
                    <xdr:colOff>158750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8fbTHCQ0xa/ISFY/AZisQLpU0TiiIhx+GVbdzvdWvQ6M1NpK18arrZtjemozDgnKeftP82SMcf9HkksmvuYUMA==" saltValue="2dWBNroRXZdNWZXTCE2Gkw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2026-06-18T08:51:42Z</dcterms:modified>
  <cp:category/>
  <cp:contentStatus/>
</cp:coreProperties>
</file>